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0" yWindow="-60" windowWidth="18735" windowHeight="11700" activeTab="3"/>
  </bookViews>
  <sheets>
    <sheet name="Начальный баланс" sheetId="1" r:id="rId1"/>
    <sheet name="Материалы" sheetId="2" r:id="rId2"/>
    <sheet name="Журнал хозяйственных операций" sheetId="3" r:id="rId3"/>
    <sheet name="Оборотно сальдовая ведомость" sheetId="4" r:id="rId4"/>
  </sheets>
  <definedNames>
    <definedName name="_xlnm._FilterDatabase" localSheetId="2" hidden="1">'Журнал хозяйственных операций'!$B$3:$F$34</definedName>
  </definedNames>
  <calcPr calcId="124519"/>
</workbook>
</file>

<file path=xl/calcChain.xml><?xml version="1.0" encoding="utf-8"?>
<calcChain xmlns="http://schemas.openxmlformats.org/spreadsheetml/2006/main">
  <c r="E29" i="4"/>
  <c r="F29"/>
  <c r="H29"/>
  <c r="G13"/>
  <c r="H15"/>
  <c r="H16"/>
  <c r="H17"/>
  <c r="H14"/>
  <c r="H11"/>
  <c r="H12"/>
  <c r="H10"/>
  <c r="D29"/>
  <c r="G6"/>
  <c r="G7"/>
  <c r="G8"/>
  <c r="G9"/>
  <c r="G5"/>
  <c r="G29" s="1"/>
  <c r="C29"/>
  <c r="F4" i="2"/>
  <c r="F5"/>
  <c r="F3"/>
  <c r="C19" i="1"/>
  <c r="D19"/>
</calcChain>
</file>

<file path=xl/sharedStrings.xml><?xml version="1.0" encoding="utf-8"?>
<sst xmlns="http://schemas.openxmlformats.org/spreadsheetml/2006/main" count="94" uniqueCount="86">
  <si>
    <t>№ Счета</t>
  </si>
  <si>
    <t xml:space="preserve">Актив </t>
  </si>
  <si>
    <t>Пассив</t>
  </si>
  <si>
    <t xml:space="preserve">Расчеты с заказчиками </t>
  </si>
  <si>
    <t>Расчеты  по оплате труд</t>
  </si>
  <si>
    <t xml:space="preserve"> Прочие кредиторы </t>
  </si>
  <si>
    <t xml:space="preserve">Краткосрочные полученные займы </t>
  </si>
  <si>
    <t xml:space="preserve">Прочие дебиторы </t>
  </si>
  <si>
    <t xml:space="preserve"> Краткосрочные кредиты банка </t>
  </si>
  <si>
    <t xml:space="preserve"> 1  Основные средства</t>
  </si>
  <si>
    <t xml:space="preserve"> 10 Материалы </t>
  </si>
  <si>
    <t xml:space="preserve"> 20 Основное производство </t>
  </si>
  <si>
    <t xml:space="preserve">50 Касса </t>
  </si>
  <si>
    <t xml:space="preserve">51 Расчетный счет </t>
  </si>
  <si>
    <t xml:space="preserve">80 Уставный фонд </t>
  </si>
  <si>
    <t xml:space="preserve">82 Резервный фонд </t>
  </si>
  <si>
    <t>99 Прибыль</t>
  </si>
  <si>
    <t xml:space="preserve"> Расчеты с поставщиками </t>
  </si>
  <si>
    <t xml:space="preserve">Материал </t>
  </si>
  <si>
    <t>Бензин</t>
  </si>
  <si>
    <t xml:space="preserve">Бетон </t>
  </si>
  <si>
    <t>Маш. масло</t>
  </si>
  <si>
    <t>Ед.измер.</t>
  </si>
  <si>
    <t>Т</t>
  </si>
  <si>
    <t>Цена</t>
  </si>
  <si>
    <t>Кол.</t>
  </si>
  <si>
    <t>Сумма</t>
  </si>
  <si>
    <t>№ Опер</t>
  </si>
  <si>
    <t>Содержание хозяйственной операции</t>
  </si>
  <si>
    <t>Списана с расчетного счета задолженность поставщикам за материалы</t>
  </si>
  <si>
    <t>Списан со склада бетон:</t>
  </si>
  <si>
    <t>Начислена зарплата рабочим:</t>
  </si>
  <si>
    <t xml:space="preserve">за погрузо-разгрузочные работы и текущий ремонт склада </t>
  </si>
  <si>
    <t>по текущему ремонту административного здания</t>
  </si>
  <si>
    <t>Оприходован на склад  полученный от поставщиков бензин 500 т</t>
  </si>
  <si>
    <t>основного производства</t>
  </si>
  <si>
    <t>занятых в эксплуатации строительных машин и механизмов</t>
  </si>
  <si>
    <t>административно - управленчискому персоналу</t>
  </si>
  <si>
    <t>Произведены удержания от зарплаты</t>
  </si>
  <si>
    <t>подоходного налога-13%</t>
  </si>
  <si>
    <t>профсоюзный фонд-1%</t>
  </si>
  <si>
    <t>Списано с расчетного счета</t>
  </si>
  <si>
    <t>расходы на погошения долга поставщикам</t>
  </si>
  <si>
    <t>Выдано из кассы</t>
  </si>
  <si>
    <t>Зарплата рабочим и служащим</t>
  </si>
  <si>
    <t>Подотчетным лицам под отчет на служебные командировки</t>
  </si>
  <si>
    <t>Утверждены расходы по служебным командировкам</t>
  </si>
  <si>
    <t>относящиеся к управленческому персоналу</t>
  </si>
  <si>
    <t>относящиеся к приобритению и заготовлению материалов</t>
  </si>
  <si>
    <t>Поступило на расчетный счет от прочих дебиторов в погошении задолжности</t>
  </si>
  <si>
    <t>Перечислено с расчетного счета дочернему предприятию</t>
  </si>
  <si>
    <t>Часть прибыли оставшейся в распоряжении предприятия направлена в 
резервный фонд</t>
  </si>
  <si>
    <t xml:space="preserve">Получена на расчетный счет долгосрочная ссуда банка </t>
  </si>
  <si>
    <t xml:space="preserve"> на производство строительно-монтажных  работ  (СМР) 3 т</t>
  </si>
  <si>
    <t xml:space="preserve"> на текущий ремонт административного здания 0.5 Т</t>
  </si>
  <si>
    <t xml:space="preserve"> на текущий ремонт складских помещений  0.3 т  </t>
  </si>
  <si>
    <t>Дебет</t>
  </si>
  <si>
    <t>Кредит</t>
  </si>
  <si>
    <t>аппарату отдела снабжения</t>
  </si>
  <si>
    <t>15,10</t>
  </si>
  <si>
    <t>на выдачу зарплаты и командировачных расходов</t>
  </si>
  <si>
    <t>Акцептован счет АТП N3 за перевозку бензина</t>
  </si>
  <si>
    <t>начальный</t>
  </si>
  <si>
    <t>оборот</t>
  </si>
  <si>
    <t>конечный</t>
  </si>
  <si>
    <t>счет</t>
  </si>
  <si>
    <t>дебет</t>
  </si>
  <si>
    <t>кредит</t>
  </si>
  <si>
    <t>итого</t>
  </si>
  <si>
    <t>76</t>
  </si>
  <si>
    <t>70</t>
  </si>
  <si>
    <t>80</t>
  </si>
  <si>
    <t>82</t>
  </si>
  <si>
    <t>90</t>
  </si>
  <si>
    <t>99</t>
  </si>
  <si>
    <t>60</t>
  </si>
  <si>
    <t>66</t>
  </si>
  <si>
    <t>76.5</t>
  </si>
  <si>
    <t>8</t>
  </si>
  <si>
    <t>25</t>
  </si>
  <si>
    <t>23</t>
  </si>
  <si>
    <t>15</t>
  </si>
  <si>
    <t>26</t>
  </si>
  <si>
    <t>79</t>
  </si>
  <si>
    <t>84</t>
  </si>
  <si>
    <t>68</t>
  </si>
</sst>
</file>

<file path=xl/styles.xml><?xml version="1.0" encoding="utf-8"?>
<styleSheet xmlns="http://schemas.openxmlformats.org/spreadsheetml/2006/main">
  <numFmts count="1">
    <numFmt numFmtId="164" formatCode="#,##0.00_р_.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8" xfId="0" applyNumberFormat="1" applyBorder="1"/>
    <xf numFmtId="164" fontId="0" fillId="0" borderId="4" xfId="0" applyNumberFormat="1" applyBorder="1"/>
    <xf numFmtId="164" fontId="0" fillId="0" borderId="9" xfId="0" applyNumberFormat="1" applyBorder="1"/>
    <xf numFmtId="164" fontId="0" fillId="0" borderId="2" xfId="0" applyNumberFormat="1" applyBorder="1"/>
    <xf numFmtId="164" fontId="0" fillId="0" borderId="10" xfId="0" applyNumberFormat="1" applyBorder="1"/>
    <xf numFmtId="164" fontId="0" fillId="0" borderId="3" xfId="0" applyNumberFormat="1" applyBorder="1"/>
    <xf numFmtId="164" fontId="0" fillId="0" borderId="0" xfId="0" applyNumberFormat="1"/>
    <xf numFmtId="0" fontId="0" fillId="2" borderId="12" xfId="0" applyFill="1" applyBorder="1"/>
    <xf numFmtId="164" fontId="0" fillId="2" borderId="9" xfId="0" applyNumberFormat="1" applyFill="1" applyBorder="1"/>
    <xf numFmtId="164" fontId="0" fillId="2" borderId="14" xfId="0" applyNumberFormat="1" applyFill="1" applyBorder="1"/>
    <xf numFmtId="4" fontId="0" fillId="0" borderId="0" xfId="0" applyNumberFormat="1"/>
    <xf numFmtId="164" fontId="0" fillId="2" borderId="2" xfId="0" applyNumberFormat="1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Fill="1" applyBorder="1"/>
    <xf numFmtId="0" fontId="0" fillId="0" borderId="20" xfId="0" applyBorder="1"/>
    <xf numFmtId="0" fontId="0" fillId="0" borderId="0" xfId="0" applyBorder="1"/>
    <xf numFmtId="0" fontId="0" fillId="0" borderId="21" xfId="0" applyBorder="1" applyAlignment="1">
      <alignment horizontal="center"/>
    </xf>
    <xf numFmtId="0" fontId="0" fillId="0" borderId="23" xfId="0" applyBorder="1" applyAlignment="1">
      <alignment vertical="center" wrapText="1"/>
    </xf>
    <xf numFmtId="0" fontId="0" fillId="0" borderId="23" xfId="0" applyBorder="1"/>
    <xf numFmtId="0" fontId="0" fillId="0" borderId="23" xfId="0" applyFill="1" applyBorder="1"/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23" xfId="0" applyFont="1" applyBorder="1" applyAlignment="1">
      <alignment horizontal="left" vertical="center" wrapText="1"/>
    </xf>
    <xf numFmtId="0" fontId="1" fillId="0" borderId="22" xfId="0" applyFont="1" applyBorder="1"/>
    <xf numFmtId="0" fontId="1" fillId="0" borderId="23" xfId="0" applyFont="1" applyBorder="1"/>
    <xf numFmtId="0" fontId="1" fillId="0" borderId="23" xfId="0" applyFont="1" applyBorder="1" applyAlignment="1">
      <alignment wrapText="1"/>
    </xf>
    <xf numFmtId="0" fontId="1" fillId="0" borderId="24" xfId="0" applyFont="1" applyBorder="1"/>
    <xf numFmtId="0" fontId="0" fillId="0" borderId="3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Font="1"/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/>
    <xf numFmtId="164" fontId="0" fillId="0" borderId="28" xfId="0" applyNumberFormat="1" applyBorder="1"/>
    <xf numFmtId="164" fontId="0" fillId="0" borderId="29" xfId="0" applyNumberFormat="1" applyBorder="1"/>
    <xf numFmtId="0" fontId="1" fillId="0" borderId="31" xfId="0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/>
    <xf numFmtId="0" fontId="2" fillId="0" borderId="32" xfId="0" applyFont="1" applyBorder="1"/>
    <xf numFmtId="0" fontId="2" fillId="0" borderId="1" xfId="0" applyFont="1" applyBorder="1"/>
    <xf numFmtId="0" fontId="2" fillId="0" borderId="0" xfId="0" applyFont="1"/>
    <xf numFmtId="49" fontId="0" fillId="0" borderId="1" xfId="0" applyNumberFormat="1" applyBorder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right"/>
    </xf>
    <xf numFmtId="49" fontId="0" fillId="0" borderId="0" xfId="0" applyNumberFormat="1"/>
    <xf numFmtId="164" fontId="2" fillId="0" borderId="1" xfId="0" applyNumberFormat="1" applyFont="1" applyBorder="1"/>
    <xf numFmtId="164" fontId="1" fillId="0" borderId="14" xfId="0" applyNumberFormat="1" applyFont="1" applyBorder="1"/>
    <xf numFmtId="164" fontId="2" fillId="0" borderId="14" xfId="0" applyNumberFormat="1" applyFont="1" applyBorder="1"/>
    <xf numFmtId="164" fontId="1" fillId="2" borderId="1" xfId="0" applyNumberFormat="1" applyFont="1" applyFill="1" applyBorder="1"/>
    <xf numFmtId="4" fontId="2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C5" sqref="C5"/>
    </sheetView>
  </sheetViews>
  <sheetFormatPr defaultRowHeight="15"/>
  <cols>
    <col min="2" max="2" width="41.140625" customWidth="1"/>
    <col min="3" max="3" width="22.5703125" customWidth="1"/>
    <col min="4" max="4" width="25.28515625" customWidth="1"/>
  </cols>
  <sheetData>
    <row r="1" spans="1:5" ht="15.75" thickBot="1"/>
    <row r="2" spans="1:5" ht="15.75" thickBot="1">
      <c r="B2" s="2" t="s">
        <v>0</v>
      </c>
      <c r="C2" s="3" t="s">
        <v>1</v>
      </c>
      <c r="D2" s="4" t="s">
        <v>2</v>
      </c>
    </row>
    <row r="3" spans="1:5">
      <c r="A3">
        <v>90</v>
      </c>
      <c r="B3" s="5" t="s">
        <v>8</v>
      </c>
      <c r="C3" s="8"/>
      <c r="D3" s="9">
        <v>305000</v>
      </c>
      <c r="E3">
        <v>1</v>
      </c>
    </row>
    <row r="4" spans="1:5">
      <c r="A4">
        <v>1</v>
      </c>
      <c r="B4" s="15" t="s">
        <v>9</v>
      </c>
      <c r="C4" s="16">
        <v>6624000</v>
      </c>
      <c r="D4" s="11"/>
      <c r="E4">
        <v>2</v>
      </c>
    </row>
    <row r="5" spans="1:5">
      <c r="A5">
        <v>10</v>
      </c>
      <c r="B5" s="15" t="s">
        <v>10</v>
      </c>
      <c r="C5" s="17">
        <v>2401500</v>
      </c>
      <c r="D5" s="1"/>
      <c r="E5">
        <v>3</v>
      </c>
    </row>
    <row r="6" spans="1:5">
      <c r="A6">
        <v>20</v>
      </c>
      <c r="B6" s="15" t="s">
        <v>11</v>
      </c>
      <c r="C6" s="16">
        <v>2401200</v>
      </c>
      <c r="D6" s="11"/>
      <c r="E6">
        <v>4</v>
      </c>
    </row>
    <row r="7" spans="1:5">
      <c r="A7">
        <v>62</v>
      </c>
      <c r="B7" s="15" t="s">
        <v>3</v>
      </c>
      <c r="C7" s="19">
        <v>1607500</v>
      </c>
      <c r="D7" s="11">
        <v>0</v>
      </c>
      <c r="E7">
        <v>5</v>
      </c>
    </row>
    <row r="8" spans="1:5">
      <c r="A8">
        <v>70</v>
      </c>
      <c r="B8" s="6" t="s">
        <v>4</v>
      </c>
      <c r="C8" s="10"/>
      <c r="D8" s="11">
        <v>354000</v>
      </c>
      <c r="E8">
        <v>6</v>
      </c>
    </row>
    <row r="9" spans="1:5">
      <c r="A9">
        <v>76</v>
      </c>
      <c r="B9" s="6" t="s">
        <v>5</v>
      </c>
      <c r="C9" s="10"/>
      <c r="D9" s="11">
        <v>36000</v>
      </c>
      <c r="E9">
        <v>7</v>
      </c>
    </row>
    <row r="10" spans="1:5">
      <c r="A10">
        <v>50</v>
      </c>
      <c r="B10" s="15" t="s">
        <v>12</v>
      </c>
      <c r="C10" s="16">
        <v>1000</v>
      </c>
      <c r="D10" s="11"/>
      <c r="E10">
        <v>8</v>
      </c>
    </row>
    <row r="11" spans="1:5">
      <c r="A11">
        <v>51</v>
      </c>
      <c r="B11" s="15" t="s">
        <v>13</v>
      </c>
      <c r="C11" s="16">
        <v>3101800</v>
      </c>
      <c r="D11" s="11"/>
      <c r="E11">
        <v>9</v>
      </c>
    </row>
    <row r="12" spans="1:5">
      <c r="A12">
        <v>76</v>
      </c>
      <c r="B12" s="15" t="s">
        <v>7</v>
      </c>
      <c r="C12" s="16">
        <v>21600</v>
      </c>
      <c r="D12" s="11"/>
      <c r="E12">
        <v>10</v>
      </c>
    </row>
    <row r="13" spans="1:5">
      <c r="A13">
        <v>80</v>
      </c>
      <c r="B13" s="6" t="s">
        <v>14</v>
      </c>
      <c r="C13" s="10"/>
      <c r="D13" s="11">
        <v>3291400</v>
      </c>
      <c r="E13">
        <v>11</v>
      </c>
    </row>
    <row r="14" spans="1:5">
      <c r="A14">
        <v>82</v>
      </c>
      <c r="B14" s="6" t="s">
        <v>15</v>
      </c>
      <c r="C14" s="10"/>
      <c r="D14" s="11">
        <v>10000000</v>
      </c>
      <c r="E14">
        <v>12</v>
      </c>
    </row>
    <row r="15" spans="1:5">
      <c r="A15">
        <v>99</v>
      </c>
      <c r="B15" s="6" t="s">
        <v>16</v>
      </c>
      <c r="C15" s="10"/>
      <c r="D15" s="11">
        <v>1556000</v>
      </c>
      <c r="E15">
        <v>13</v>
      </c>
    </row>
    <row r="16" spans="1:5">
      <c r="A16">
        <v>60</v>
      </c>
      <c r="B16" s="6" t="s">
        <v>17</v>
      </c>
      <c r="C16" s="10"/>
      <c r="D16" s="11">
        <v>416200</v>
      </c>
      <c r="E16">
        <v>14</v>
      </c>
    </row>
    <row r="17" spans="1:5" ht="15.75" thickBot="1">
      <c r="A17">
        <v>66</v>
      </c>
      <c r="B17" s="7" t="s">
        <v>6</v>
      </c>
      <c r="C17" s="12"/>
      <c r="D17" s="13">
        <v>200000</v>
      </c>
      <c r="E17">
        <v>15</v>
      </c>
    </row>
    <row r="19" spans="1:5">
      <c r="C19" s="14">
        <f>SUM(C3:C17)</f>
        <v>16158600</v>
      </c>
      <c r="D19" s="14">
        <f>SUM(D3:D17)</f>
        <v>16158600</v>
      </c>
    </row>
    <row r="21" spans="1:5">
      <c r="D21" s="18"/>
      <c r="E21" s="18"/>
    </row>
    <row r="22" spans="1:5">
      <c r="D22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F5"/>
  <sheetViews>
    <sheetView workbookViewId="0">
      <selection activeCell="G13" sqref="G13"/>
    </sheetView>
  </sheetViews>
  <sheetFormatPr defaultRowHeight="15"/>
  <cols>
    <col min="2" max="2" width="17.28515625" customWidth="1"/>
    <col min="3" max="3" width="12.140625" customWidth="1"/>
    <col min="4" max="4" width="11.28515625" customWidth="1"/>
    <col min="5" max="5" width="11.42578125" customWidth="1"/>
  </cols>
  <sheetData>
    <row r="1" spans="2:6" ht="15.75" thickBot="1"/>
    <row r="2" spans="2:6" ht="15.75" thickBot="1">
      <c r="B2" s="26" t="s">
        <v>18</v>
      </c>
      <c r="C2" s="27" t="s">
        <v>22</v>
      </c>
      <c r="D2" s="27" t="s">
        <v>24</v>
      </c>
      <c r="E2" s="27" t="s">
        <v>25</v>
      </c>
      <c r="F2" s="28" t="s">
        <v>26</v>
      </c>
    </row>
    <row r="3" spans="2:6">
      <c r="B3" s="23" t="s">
        <v>19</v>
      </c>
      <c r="C3" s="24" t="s">
        <v>23</v>
      </c>
      <c r="D3" s="24">
        <v>50</v>
      </c>
      <c r="E3" s="24">
        <v>200</v>
      </c>
      <c r="F3" s="25">
        <f>D3*E3</f>
        <v>10000</v>
      </c>
    </row>
    <row r="4" spans="2:6">
      <c r="B4" s="20" t="s">
        <v>20</v>
      </c>
      <c r="C4" s="1" t="s">
        <v>23</v>
      </c>
      <c r="D4" s="1">
        <v>85</v>
      </c>
      <c r="E4" s="1"/>
      <c r="F4" s="25">
        <f t="shared" ref="F4:F5" si="0">D4*E4</f>
        <v>0</v>
      </c>
    </row>
    <row r="5" spans="2:6" ht="15.75" thickBot="1">
      <c r="B5" s="21" t="s">
        <v>21</v>
      </c>
      <c r="C5" s="22" t="s">
        <v>23</v>
      </c>
      <c r="D5" s="22">
        <v>30</v>
      </c>
      <c r="E5" s="22">
        <v>100</v>
      </c>
      <c r="F5" s="29">
        <f t="shared" si="0"/>
        <v>3000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34"/>
  <sheetViews>
    <sheetView zoomScale="90" zoomScaleNormal="90" workbookViewId="0">
      <selection activeCell="I5" sqref="I5"/>
    </sheetView>
  </sheetViews>
  <sheetFormatPr defaultRowHeight="15"/>
  <cols>
    <col min="3" max="3" width="75" customWidth="1"/>
    <col min="4" max="4" width="13" style="46" customWidth="1"/>
    <col min="5" max="5" width="11.85546875" style="46" customWidth="1"/>
    <col min="6" max="6" width="12.5703125" style="14" bestFit="1" customWidth="1"/>
    <col min="8" max="9" width="9.140625" style="53"/>
  </cols>
  <sheetData>
    <row r="2" spans="2:6" ht="15.75" thickBot="1"/>
    <row r="3" spans="2:6" ht="15.75" thickBot="1">
      <c r="B3" s="31" t="s">
        <v>27</v>
      </c>
      <c r="C3" s="44" t="s">
        <v>28</v>
      </c>
      <c r="D3" s="47" t="s">
        <v>56</v>
      </c>
      <c r="E3" s="48" t="s">
        <v>57</v>
      </c>
      <c r="F3" s="54" t="s">
        <v>26</v>
      </c>
    </row>
    <row r="4" spans="2:6">
      <c r="B4" s="35">
        <v>1</v>
      </c>
      <c r="C4" s="40" t="s">
        <v>29</v>
      </c>
      <c r="D4" s="49">
        <v>60</v>
      </c>
      <c r="E4" s="49">
        <v>51</v>
      </c>
      <c r="F4" s="55">
        <v>32848</v>
      </c>
    </row>
    <row r="5" spans="2:6" ht="19.5" customHeight="1">
      <c r="B5" s="36">
        <v>2</v>
      </c>
      <c r="C5" s="39" t="s">
        <v>30</v>
      </c>
      <c r="D5" s="45"/>
      <c r="E5" s="45"/>
      <c r="F5" s="56"/>
    </row>
    <row r="6" spans="2:6" ht="12.75" customHeight="1">
      <c r="B6" s="36"/>
      <c r="C6" s="32" t="s">
        <v>53</v>
      </c>
      <c r="D6" s="45">
        <v>8</v>
      </c>
      <c r="E6" s="45">
        <v>10</v>
      </c>
      <c r="F6" s="56">
        <v>255</v>
      </c>
    </row>
    <row r="7" spans="2:6">
      <c r="B7" s="37"/>
      <c r="C7" s="33" t="s">
        <v>55</v>
      </c>
      <c r="D7" s="45">
        <v>25</v>
      </c>
      <c r="E7" s="50">
        <v>10</v>
      </c>
      <c r="F7" s="56">
        <v>25.5</v>
      </c>
    </row>
    <row r="8" spans="2:6">
      <c r="B8" s="37"/>
      <c r="C8" s="33" t="s">
        <v>54</v>
      </c>
      <c r="D8" s="45">
        <v>23</v>
      </c>
      <c r="E8" s="50">
        <v>10</v>
      </c>
      <c r="F8" s="56">
        <v>42.5</v>
      </c>
    </row>
    <row r="9" spans="2:6">
      <c r="B9" s="37">
        <v>3</v>
      </c>
      <c r="C9" s="41" t="s">
        <v>31</v>
      </c>
      <c r="D9" s="50"/>
      <c r="E9" s="50"/>
      <c r="F9" s="56"/>
    </row>
    <row r="10" spans="2:6">
      <c r="B10" s="37"/>
      <c r="C10" s="33" t="s">
        <v>35</v>
      </c>
      <c r="D10" s="50">
        <v>20</v>
      </c>
      <c r="E10" s="50">
        <v>70</v>
      </c>
      <c r="F10" s="56">
        <v>41658</v>
      </c>
    </row>
    <row r="11" spans="2:6">
      <c r="B11" s="37"/>
      <c r="C11" s="33" t="s">
        <v>36</v>
      </c>
      <c r="D11" s="50">
        <v>25</v>
      </c>
      <c r="E11" s="50">
        <v>70</v>
      </c>
      <c r="F11" s="56">
        <v>2420</v>
      </c>
    </row>
    <row r="12" spans="2:6">
      <c r="B12" s="37"/>
      <c r="C12" s="33" t="s">
        <v>32</v>
      </c>
      <c r="D12" s="50">
        <v>23</v>
      </c>
      <c r="E12" s="50">
        <v>70</v>
      </c>
      <c r="F12" s="56">
        <v>703</v>
      </c>
    </row>
    <row r="13" spans="2:6">
      <c r="B13" s="37"/>
      <c r="C13" s="33" t="s">
        <v>33</v>
      </c>
      <c r="D13" s="50">
        <v>23</v>
      </c>
      <c r="E13" s="50">
        <v>70</v>
      </c>
      <c r="F13" s="56">
        <v>34</v>
      </c>
    </row>
    <row r="14" spans="2:6">
      <c r="B14" s="37">
        <v>4</v>
      </c>
      <c r="C14" s="41" t="s">
        <v>31</v>
      </c>
      <c r="D14" s="50"/>
      <c r="E14" s="50"/>
      <c r="F14" s="56"/>
    </row>
    <row r="15" spans="2:6">
      <c r="B15" s="37"/>
      <c r="C15" s="33" t="s">
        <v>37</v>
      </c>
      <c r="D15" s="50">
        <v>26</v>
      </c>
      <c r="E15" s="50">
        <v>70</v>
      </c>
      <c r="F15" s="56">
        <v>8200</v>
      </c>
    </row>
    <row r="16" spans="2:6">
      <c r="B16" s="37"/>
      <c r="C16" s="33" t="s">
        <v>58</v>
      </c>
      <c r="D16" s="50" t="s">
        <v>59</v>
      </c>
      <c r="E16" s="50">
        <v>70</v>
      </c>
      <c r="F16" s="56">
        <v>550</v>
      </c>
    </row>
    <row r="17" spans="1:9">
      <c r="A17" s="30"/>
      <c r="B17" s="37">
        <v>5</v>
      </c>
      <c r="C17" s="41" t="s">
        <v>38</v>
      </c>
      <c r="D17" s="50"/>
      <c r="E17" s="50"/>
      <c r="F17" s="56"/>
    </row>
    <row r="18" spans="1:9">
      <c r="A18" s="30"/>
      <c r="B18" s="37"/>
      <c r="C18" s="34" t="s">
        <v>39</v>
      </c>
      <c r="D18" s="50">
        <v>70</v>
      </c>
      <c r="E18" s="50">
        <v>68</v>
      </c>
      <c r="F18" s="56">
        <v>1137.5</v>
      </c>
    </row>
    <row r="19" spans="1:9">
      <c r="A19" s="30"/>
      <c r="B19" s="37"/>
      <c r="C19" s="34" t="s">
        <v>40</v>
      </c>
      <c r="D19" s="51">
        <v>70</v>
      </c>
      <c r="E19" s="51">
        <v>76.5</v>
      </c>
      <c r="F19" s="56">
        <v>87.5</v>
      </c>
    </row>
    <row r="20" spans="1:9">
      <c r="B20" s="37">
        <v>6</v>
      </c>
      <c r="C20" s="41" t="s">
        <v>34</v>
      </c>
      <c r="D20" s="50">
        <v>10</v>
      </c>
      <c r="E20" s="50">
        <v>60</v>
      </c>
      <c r="F20" s="56">
        <v>25000</v>
      </c>
    </row>
    <row r="21" spans="1:9">
      <c r="B21" s="37">
        <v>7</v>
      </c>
      <c r="C21" s="41" t="s">
        <v>61</v>
      </c>
      <c r="D21" s="50">
        <v>60</v>
      </c>
      <c r="E21" s="50">
        <v>51</v>
      </c>
      <c r="F21" s="56">
        <v>2160</v>
      </c>
    </row>
    <row r="22" spans="1:9">
      <c r="B22" s="37">
        <v>8</v>
      </c>
      <c r="C22" s="41" t="s">
        <v>41</v>
      </c>
      <c r="D22" s="50"/>
      <c r="E22" s="50"/>
      <c r="F22" s="56"/>
    </row>
    <row r="23" spans="1:9">
      <c r="B23" s="37"/>
      <c r="C23" s="33" t="s">
        <v>60</v>
      </c>
      <c r="D23" s="50">
        <v>50</v>
      </c>
      <c r="E23" s="50">
        <v>51</v>
      </c>
      <c r="F23" s="56">
        <v>3250</v>
      </c>
    </row>
    <row r="24" spans="1:9">
      <c r="B24" s="37"/>
      <c r="C24" s="33" t="s">
        <v>42</v>
      </c>
      <c r="D24" s="50">
        <v>60</v>
      </c>
      <c r="E24" s="50">
        <v>51</v>
      </c>
      <c r="F24" s="56">
        <v>20496</v>
      </c>
    </row>
    <row r="25" spans="1:9">
      <c r="B25" s="37">
        <v>9</v>
      </c>
      <c r="C25" s="41" t="s">
        <v>43</v>
      </c>
      <c r="D25" s="50"/>
      <c r="E25" s="50"/>
      <c r="F25" s="56"/>
    </row>
    <row r="26" spans="1:9">
      <c r="B26" s="37"/>
      <c r="C26" s="33" t="s">
        <v>44</v>
      </c>
      <c r="D26" s="50">
        <v>70</v>
      </c>
      <c r="E26" s="50">
        <v>50</v>
      </c>
      <c r="F26" s="56">
        <v>2800</v>
      </c>
    </row>
    <row r="27" spans="1:9">
      <c r="B27" s="37"/>
      <c r="C27" s="33" t="s">
        <v>45</v>
      </c>
      <c r="D27" s="50">
        <v>71</v>
      </c>
      <c r="E27" s="50">
        <v>50</v>
      </c>
      <c r="F27" s="56">
        <v>500</v>
      </c>
    </row>
    <row r="28" spans="1:9">
      <c r="B28" s="37">
        <v>10</v>
      </c>
      <c r="C28" s="41" t="s">
        <v>46</v>
      </c>
      <c r="D28" s="50"/>
      <c r="E28" s="50"/>
      <c r="F28" s="56"/>
    </row>
    <row r="29" spans="1:9">
      <c r="B29" s="37"/>
      <c r="C29" s="33" t="s">
        <v>47</v>
      </c>
      <c r="D29" s="50">
        <v>71</v>
      </c>
      <c r="E29" s="50">
        <v>50</v>
      </c>
      <c r="F29" s="56">
        <v>350</v>
      </c>
      <c r="I29" s="56"/>
    </row>
    <row r="30" spans="1:9">
      <c r="B30" s="37"/>
      <c r="C30" s="33" t="s">
        <v>48</v>
      </c>
      <c r="D30" s="50">
        <v>15</v>
      </c>
      <c r="E30" s="50">
        <v>50</v>
      </c>
      <c r="F30" s="56">
        <v>80</v>
      </c>
      <c r="I30" s="56"/>
    </row>
    <row r="31" spans="1:9">
      <c r="B31" s="37">
        <v>11</v>
      </c>
      <c r="C31" s="41" t="s">
        <v>49</v>
      </c>
      <c r="D31" s="50">
        <v>51</v>
      </c>
      <c r="E31" s="50">
        <v>76</v>
      </c>
      <c r="F31" s="56">
        <v>21600</v>
      </c>
      <c r="I31" s="56"/>
    </row>
    <row r="32" spans="1:9">
      <c r="B32" s="37">
        <v>12</v>
      </c>
      <c r="C32" s="41" t="s">
        <v>50</v>
      </c>
      <c r="D32" s="50">
        <v>79</v>
      </c>
      <c r="E32" s="50">
        <v>51</v>
      </c>
      <c r="F32" s="56">
        <v>10000</v>
      </c>
      <c r="I32" s="56"/>
    </row>
    <row r="33" spans="2:6" ht="30">
      <c r="B33" s="37">
        <v>13</v>
      </c>
      <c r="C33" s="42" t="s">
        <v>51</v>
      </c>
      <c r="D33" s="45">
        <v>84</v>
      </c>
      <c r="E33" s="45">
        <v>82</v>
      </c>
      <c r="F33" s="56">
        <v>50000</v>
      </c>
    </row>
    <row r="34" spans="2:6" ht="15.75" thickBot="1">
      <c r="B34" s="38">
        <v>14</v>
      </c>
      <c r="C34" s="43" t="s">
        <v>52</v>
      </c>
      <c r="D34" s="52">
        <v>51</v>
      </c>
      <c r="E34" s="52">
        <v>66</v>
      </c>
      <c r="F34" s="57">
        <v>250000</v>
      </c>
    </row>
  </sheetData>
  <autoFilter ref="B3:F34"/>
  <pageMargins left="0.70866141732283472" right="0.70866141732283472" top="0.74803149606299213" bottom="0.74803149606299213" header="0.31496062992125984" footer="0.31496062992125984"/>
  <pageSetup paperSize="9" scale="68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H29"/>
  <sheetViews>
    <sheetView tabSelected="1" topLeftCell="A2" workbookViewId="0">
      <selection activeCell="E5" sqref="E5"/>
    </sheetView>
  </sheetViews>
  <sheetFormatPr defaultRowHeight="15"/>
  <cols>
    <col min="2" max="2" width="11.28515625" style="68" customWidth="1"/>
    <col min="3" max="3" width="18.42578125" style="61" customWidth="1"/>
    <col min="4" max="4" width="18.140625" style="64" customWidth="1"/>
    <col min="5" max="5" width="17.5703125" style="61" customWidth="1"/>
    <col min="6" max="6" width="21.42578125" style="64" customWidth="1"/>
    <col min="7" max="7" width="19.28515625" style="61" customWidth="1"/>
    <col min="8" max="8" width="18.5703125" style="64" customWidth="1"/>
  </cols>
  <sheetData>
    <row r="2" spans="2:8">
      <c r="B2" s="65"/>
      <c r="C2" s="58" t="s">
        <v>62</v>
      </c>
      <c r="D2" s="62"/>
      <c r="E2" s="58" t="s">
        <v>63</v>
      </c>
      <c r="F2" s="62"/>
      <c r="G2" s="58" t="s">
        <v>64</v>
      </c>
      <c r="H2" s="62"/>
    </row>
    <row r="3" spans="2:8">
      <c r="B3" s="65" t="s">
        <v>65</v>
      </c>
      <c r="C3" s="59" t="s">
        <v>66</v>
      </c>
      <c r="D3" s="63" t="s">
        <v>67</v>
      </c>
      <c r="E3" s="59" t="s">
        <v>66</v>
      </c>
      <c r="F3" s="63" t="s">
        <v>67</v>
      </c>
      <c r="G3" s="59" t="s">
        <v>66</v>
      </c>
      <c r="H3" s="63" t="s">
        <v>67</v>
      </c>
    </row>
    <row r="4" spans="2:8">
      <c r="B4" s="65">
        <v>1</v>
      </c>
      <c r="C4" s="72">
        <v>6624000</v>
      </c>
      <c r="D4" s="63"/>
      <c r="E4" s="59"/>
      <c r="F4" s="63"/>
      <c r="G4" s="72">
        <v>6624000</v>
      </c>
      <c r="H4" s="63"/>
    </row>
    <row r="5" spans="2:8">
      <c r="B5" s="65">
        <v>10</v>
      </c>
      <c r="C5" s="72">
        <v>2401500</v>
      </c>
      <c r="D5" s="63"/>
      <c r="E5" s="59">
        <v>25550</v>
      </c>
      <c r="F5" s="63">
        <v>323</v>
      </c>
      <c r="G5" s="60">
        <f>C5+E5-F5</f>
        <v>2426727</v>
      </c>
      <c r="H5" s="63"/>
    </row>
    <row r="6" spans="2:8">
      <c r="B6" s="65">
        <v>20</v>
      </c>
      <c r="C6" s="72">
        <v>2401200</v>
      </c>
      <c r="D6" s="63"/>
      <c r="E6" s="59">
        <v>41658</v>
      </c>
      <c r="F6" s="63"/>
      <c r="G6" s="60">
        <f t="shared" ref="G6:G9" si="0">C6+E6-F6</f>
        <v>2442858</v>
      </c>
      <c r="H6" s="63"/>
    </row>
    <row r="7" spans="2:8">
      <c r="B7" s="65">
        <v>62</v>
      </c>
      <c r="C7" s="72">
        <v>1607500</v>
      </c>
      <c r="D7" s="63"/>
      <c r="E7" s="59"/>
      <c r="F7" s="63"/>
      <c r="G7" s="60">
        <f t="shared" si="0"/>
        <v>1607500</v>
      </c>
      <c r="H7" s="63"/>
    </row>
    <row r="8" spans="2:8">
      <c r="B8" s="65">
        <v>50</v>
      </c>
      <c r="C8" s="16">
        <v>1000</v>
      </c>
      <c r="D8" s="63"/>
      <c r="E8" s="59">
        <v>3250</v>
      </c>
      <c r="F8" s="63">
        <v>3730</v>
      </c>
      <c r="G8" s="60">
        <f t="shared" si="0"/>
        <v>520</v>
      </c>
      <c r="H8" s="63"/>
    </row>
    <row r="9" spans="2:8">
      <c r="B9" s="65">
        <v>51</v>
      </c>
      <c r="C9" s="72">
        <v>3101800</v>
      </c>
      <c r="D9" s="63"/>
      <c r="E9" s="59">
        <v>21600</v>
      </c>
      <c r="F9" s="63">
        <v>68754</v>
      </c>
      <c r="G9" s="60">
        <f t="shared" si="0"/>
        <v>3054646</v>
      </c>
      <c r="H9" s="63"/>
    </row>
    <row r="10" spans="2:8">
      <c r="B10" s="65" t="s">
        <v>75</v>
      </c>
      <c r="C10" s="70"/>
      <c r="D10" s="71">
        <v>416200</v>
      </c>
      <c r="E10" s="59">
        <v>55504</v>
      </c>
      <c r="F10" s="63">
        <v>25000</v>
      </c>
      <c r="G10" s="59"/>
      <c r="H10" s="73">
        <f>D10-E10+F10</f>
        <v>385696</v>
      </c>
    </row>
    <row r="11" spans="2:8">
      <c r="B11" s="65" t="s">
        <v>76</v>
      </c>
      <c r="C11" s="70"/>
      <c r="D11" s="71">
        <v>200000</v>
      </c>
      <c r="E11" s="59"/>
      <c r="F11" s="63">
        <v>250000</v>
      </c>
      <c r="G11" s="59"/>
      <c r="H11" s="73">
        <f t="shared" ref="H11:H14" si="1">D11-E11+F11</f>
        <v>450000</v>
      </c>
    </row>
    <row r="12" spans="2:8">
      <c r="B12" s="65" t="s">
        <v>70</v>
      </c>
      <c r="C12" s="11"/>
      <c r="D12" s="71">
        <v>354000</v>
      </c>
      <c r="E12" s="59">
        <v>4025</v>
      </c>
      <c r="F12" s="63">
        <v>53565</v>
      </c>
      <c r="G12" s="59"/>
      <c r="H12" s="73">
        <f t="shared" si="1"/>
        <v>403540</v>
      </c>
    </row>
    <row r="13" spans="2:8">
      <c r="B13" s="65" t="s">
        <v>69</v>
      </c>
      <c r="C13" s="72">
        <v>21600</v>
      </c>
      <c r="D13" s="11">
        <v>36000</v>
      </c>
      <c r="E13" s="59"/>
      <c r="F13" s="63">
        <v>21600</v>
      </c>
      <c r="G13" s="60">
        <f>C13-D13-F13</f>
        <v>-36000</v>
      </c>
      <c r="H13" s="63"/>
    </row>
    <row r="14" spans="2:8">
      <c r="B14" s="65" t="s">
        <v>71</v>
      </c>
      <c r="C14" s="59"/>
      <c r="D14" s="69">
        <v>3291400</v>
      </c>
      <c r="E14" s="59"/>
      <c r="F14" s="63"/>
      <c r="G14" s="59"/>
      <c r="H14" s="73">
        <f>D14-E14+F14</f>
        <v>3291400</v>
      </c>
    </row>
    <row r="15" spans="2:8">
      <c r="B15" s="65" t="s">
        <v>72</v>
      </c>
      <c r="C15" s="59"/>
      <c r="D15" s="69">
        <v>10000000</v>
      </c>
      <c r="E15" s="59"/>
      <c r="F15" s="63">
        <v>50000</v>
      </c>
      <c r="G15" s="59"/>
      <c r="H15" s="73">
        <f t="shared" ref="H15:H17" si="2">D15-E15+F15</f>
        <v>10050000</v>
      </c>
    </row>
    <row r="16" spans="2:8">
      <c r="B16" s="65" t="s">
        <v>73</v>
      </c>
      <c r="C16" s="59"/>
      <c r="D16" s="69">
        <v>305000</v>
      </c>
      <c r="E16" s="59"/>
      <c r="F16" s="63"/>
      <c r="G16" s="59"/>
      <c r="H16" s="73">
        <f t="shared" si="2"/>
        <v>305000</v>
      </c>
    </row>
    <row r="17" spans="2:8">
      <c r="B17" s="65" t="s">
        <v>74</v>
      </c>
      <c r="C17" s="59"/>
      <c r="D17" s="69">
        <v>1556000</v>
      </c>
      <c r="E17" s="59"/>
      <c r="F17" s="63"/>
      <c r="G17" s="59"/>
      <c r="H17" s="73">
        <f t="shared" si="2"/>
        <v>1556000</v>
      </c>
    </row>
    <row r="18" spans="2:8">
      <c r="B18" s="65" t="s">
        <v>77</v>
      </c>
      <c r="C18" s="59"/>
      <c r="D18" s="63"/>
      <c r="E18" s="63"/>
      <c r="F18" s="63">
        <v>87.5</v>
      </c>
      <c r="G18" s="59"/>
      <c r="H18" s="63"/>
    </row>
    <row r="19" spans="2:8">
      <c r="B19" s="65" t="s">
        <v>78</v>
      </c>
      <c r="C19" s="59"/>
      <c r="D19" s="63"/>
      <c r="E19" s="59">
        <v>255</v>
      </c>
      <c r="F19" s="63"/>
      <c r="G19" s="59">
        <v>255</v>
      </c>
      <c r="H19" s="63"/>
    </row>
    <row r="20" spans="2:8">
      <c r="B20" s="65" t="s">
        <v>79</v>
      </c>
      <c r="C20" s="59"/>
      <c r="D20" s="63"/>
      <c r="E20" s="59">
        <v>2445.5</v>
      </c>
      <c r="F20" s="63"/>
      <c r="G20" s="59">
        <v>2445.5</v>
      </c>
      <c r="H20" s="63"/>
    </row>
    <row r="21" spans="2:8">
      <c r="B21" s="65" t="s">
        <v>80</v>
      </c>
      <c r="C21" s="59"/>
      <c r="D21" s="63"/>
      <c r="E21" s="59">
        <v>779.5</v>
      </c>
      <c r="F21" s="63"/>
      <c r="G21" s="59">
        <v>779.5</v>
      </c>
      <c r="H21" s="63"/>
    </row>
    <row r="22" spans="2:8">
      <c r="B22" s="65" t="s">
        <v>81</v>
      </c>
      <c r="C22" s="59"/>
      <c r="D22" s="63"/>
      <c r="E22" s="59">
        <v>630</v>
      </c>
      <c r="F22" s="63"/>
      <c r="G22" s="59">
        <v>80</v>
      </c>
      <c r="H22" s="63"/>
    </row>
    <row r="23" spans="2:8">
      <c r="B23" s="66" t="s">
        <v>82</v>
      </c>
      <c r="C23" s="59"/>
      <c r="D23" s="63"/>
      <c r="E23" s="59">
        <v>8200</v>
      </c>
      <c r="F23" s="63"/>
      <c r="G23" s="59">
        <v>8200</v>
      </c>
      <c r="H23" s="63"/>
    </row>
    <row r="24" spans="2:8">
      <c r="B24" s="66" t="s">
        <v>83</v>
      </c>
      <c r="C24" s="59"/>
      <c r="D24" s="63"/>
      <c r="E24" s="59">
        <v>10000</v>
      </c>
      <c r="F24" s="63"/>
      <c r="G24" s="59">
        <v>10000</v>
      </c>
      <c r="H24" s="63"/>
    </row>
    <row r="25" spans="2:8">
      <c r="B25" s="67" t="s">
        <v>84</v>
      </c>
      <c r="C25" s="59"/>
      <c r="D25" s="63"/>
      <c r="E25" s="59">
        <v>50000</v>
      </c>
      <c r="F25" s="63"/>
      <c r="G25" s="59">
        <v>50000</v>
      </c>
      <c r="H25" s="63"/>
    </row>
    <row r="26" spans="2:8">
      <c r="B26" s="67" t="s">
        <v>85</v>
      </c>
      <c r="C26" s="59"/>
      <c r="D26" s="63"/>
      <c r="E26" s="59"/>
      <c r="F26" s="63">
        <v>1137.5</v>
      </c>
      <c r="G26" s="59"/>
      <c r="H26" s="63">
        <v>1137.5</v>
      </c>
    </row>
    <row r="27" spans="2:8">
      <c r="B27" s="67"/>
      <c r="C27" s="59"/>
      <c r="D27" s="63"/>
      <c r="E27" s="59"/>
      <c r="F27" s="63"/>
      <c r="G27" s="59"/>
      <c r="H27" s="63"/>
    </row>
    <row r="28" spans="2:8">
      <c r="B28" s="66"/>
      <c r="C28" s="59"/>
      <c r="D28" s="63"/>
      <c r="E28" s="59"/>
      <c r="F28" s="63"/>
      <c r="G28" s="59"/>
      <c r="H28" s="63"/>
    </row>
    <row r="29" spans="2:8">
      <c r="B29" s="65" t="s">
        <v>68</v>
      </c>
      <c r="C29" s="69">
        <f>SUM(C4:C20)</f>
        <v>16158600</v>
      </c>
      <c r="D29" s="69">
        <f>SUM(D4:D20)</f>
        <v>16158600</v>
      </c>
      <c r="E29" s="69">
        <f>SUM(E4:E28)</f>
        <v>223897</v>
      </c>
      <c r="F29" s="69">
        <f>SUM(F4:F28)</f>
        <v>474197</v>
      </c>
      <c r="G29" s="69">
        <f t="shared" ref="G29:H29" si="3">SUM(G4:G28)</f>
        <v>16192011</v>
      </c>
      <c r="H29" s="69">
        <f t="shared" si="3"/>
        <v>16442773.5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Начальный баланс</vt:lpstr>
      <vt:lpstr>Материалы</vt:lpstr>
      <vt:lpstr>Журнал хозяйственных операций</vt:lpstr>
      <vt:lpstr>Оборотно сальдовая ведомость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213_2</dc:creator>
  <cp:lastModifiedBy>213_2</cp:lastModifiedBy>
  <cp:lastPrinted>2015-03-26T13:42:13Z</cp:lastPrinted>
  <dcterms:created xsi:type="dcterms:W3CDTF">2015-03-16T06:06:10Z</dcterms:created>
  <dcterms:modified xsi:type="dcterms:W3CDTF">2015-03-27T10:53:44Z</dcterms:modified>
</cp:coreProperties>
</file>