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120" yWindow="108" windowWidth="15120" windowHeight="8016"/>
  </bookViews>
  <sheets>
    <sheet name="Расчет по мес" sheetId="3" r:id="rId1"/>
  </sheets>
  <calcPr calcId="145621"/>
</workbook>
</file>

<file path=xl/calcChain.xml><?xml version="1.0" encoding="utf-8"?>
<calcChain xmlns="http://schemas.openxmlformats.org/spreadsheetml/2006/main">
  <c r="G16" i="3" l="1"/>
  <c r="G5" i="3"/>
  <c r="E15" i="3" l="1"/>
  <c r="G15" i="3" s="1"/>
  <c r="E14" i="3"/>
  <c r="G14" i="3" s="1"/>
  <c r="E13" i="3"/>
  <c r="G13" i="3" s="1"/>
  <c r="E12" i="3"/>
  <c r="G12" i="3" s="1"/>
  <c r="E11" i="3"/>
  <c r="G11" i="3" s="1"/>
  <c r="E10" i="3"/>
  <c r="G10" i="3" s="1"/>
  <c r="E9" i="3"/>
  <c r="G9" i="3" s="1"/>
  <c r="E8" i="3"/>
  <c r="G8" i="3" s="1"/>
  <c r="E7" i="3"/>
  <c r="G7" i="3" s="1"/>
  <c r="E6" i="3"/>
  <c r="G6" i="3" s="1"/>
  <c r="B16" i="3"/>
  <c r="E5" i="3"/>
</calcChain>
</file>

<file path=xl/sharedStrings.xml><?xml version="1.0" encoding="utf-8"?>
<sst xmlns="http://schemas.openxmlformats.org/spreadsheetml/2006/main" count="14" uniqueCount="14">
  <si>
    <t>Сумма займа, руб</t>
  </si>
  <si>
    <t>Кол-во календарных дней</t>
  </si>
  <si>
    <t>Фактическая ставка %</t>
  </si>
  <si>
    <t>Номер договора</t>
  </si>
  <si>
    <t>ИТОГО</t>
  </si>
  <si>
    <t>Период пользования с</t>
  </si>
  <si>
    <t>Период пользования по</t>
  </si>
  <si>
    <t>3а</t>
  </si>
  <si>
    <t>Дней в году</t>
  </si>
  <si>
    <t>Ставка рефинансирования ЦБ на дату привлечения</t>
  </si>
  <si>
    <t>Расчет % по займу</t>
  </si>
  <si>
    <t>Период</t>
  </si>
  <si>
    <t>№1 от 01.01.14г</t>
  </si>
  <si>
    <t>Сумма фактических %                               (гр.2 х гр.5/гр.9 х гр.4)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</si>
</sst>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1" fillId="0" borderId="0" xfId="0" applyFont="1"/>
    <xf numFmtId="0" fontId="1" fillId="0" borderId="0" xfId="0" applyFont="1" applyAlignment="1">
      <alignment horizontal="left"/>
    </xf>
    <xf numFmtId="0" fontId="0" fillId="0" borderId="1" xfId="0" applyBorder="1" applyAlignment="1">
      <alignment horizontal="left"/>
    </xf>
    <xf numFmtId="0" fontId="0" fillId="0" borderId="1" xfId="0" applyBorder="1" applyAlignment="1">
      <alignment horizontal="left" wrapText="1"/>
    </xf>
    <xf numFmtId="0" fontId="1" fillId="0" borderId="1" xfId="0" applyFont="1" applyBorder="1" applyAlignment="1">
      <alignment horizontal="left"/>
    </xf>
    <xf numFmtId="0" fontId="0" fillId="0" borderId="2" xfId="0" applyBorder="1" applyAlignment="1">
      <alignment horizontal="left"/>
    </xf>
    <xf numFmtId="0" fontId="0" fillId="0" borderId="3" xfId="0" applyBorder="1" applyAlignment="1">
      <alignment horizontal="left"/>
    </xf>
    <xf numFmtId="0" fontId="0" fillId="0" borderId="4" xfId="0" applyBorder="1" applyAlignment="1">
      <alignment horizontal="left"/>
    </xf>
    <xf numFmtId="4" fontId="0" fillId="0" borderId="1" xfId="0" applyNumberFormat="1" applyBorder="1" applyAlignment="1">
      <alignment horizontal="left"/>
    </xf>
    <xf numFmtId="10" fontId="0" fillId="0" borderId="1" xfId="0" applyNumberFormat="1" applyBorder="1" applyAlignment="1">
      <alignment horizontal="left"/>
    </xf>
    <xf numFmtId="4" fontId="1" fillId="0" borderId="5" xfId="0" applyNumberFormat="1" applyFont="1" applyBorder="1" applyAlignment="1">
      <alignment horizontal="left"/>
    </xf>
    <xf numFmtId="10" fontId="0" fillId="0" borderId="2" xfId="0" applyNumberFormat="1" applyBorder="1" applyAlignment="1">
      <alignment horizontal="left"/>
    </xf>
    <xf numFmtId="0" fontId="1" fillId="0" borderId="5" xfId="0" applyFont="1" applyBorder="1" applyAlignment="1">
      <alignment horizontal="left"/>
    </xf>
    <xf numFmtId="0" fontId="1" fillId="0" borderId="7" xfId="0" applyFont="1" applyBorder="1" applyAlignment="1">
      <alignment horizontal="left"/>
    </xf>
    <xf numFmtId="4" fontId="1" fillId="0" borderId="6" xfId="0" applyNumberFormat="1" applyFont="1" applyBorder="1" applyAlignment="1">
      <alignment horizontal="left"/>
    </xf>
    <xf numFmtId="4" fontId="0" fillId="0" borderId="1" xfId="0" applyNumberFormat="1" applyFill="1" applyBorder="1" applyAlignment="1">
      <alignment horizontal="left"/>
    </xf>
    <xf numFmtId="14" fontId="0" fillId="0" borderId="1" xfId="0" applyNumberFormat="1" applyFill="1" applyBorder="1" applyAlignment="1">
      <alignment horizontal="left"/>
    </xf>
    <xf numFmtId="0" fontId="0" fillId="0" borderId="1" xfId="0" applyFill="1" applyBorder="1" applyAlignment="1">
      <alignment horizontal="left" wrapText="1"/>
    </xf>
    <xf numFmtId="17" fontId="0" fillId="0" borderId="1" xfId="0" applyNumberFormat="1" applyFill="1" applyBorder="1"/>
    <xf numFmtId="0" fontId="1" fillId="0" borderId="6" xfId="0" applyFont="1" applyBorder="1"/>
    <xf numFmtId="4" fontId="0" fillId="0" borderId="6" xfId="0" applyNumberFormat="1" applyBorder="1" applyAlignment="1">
      <alignment horizontal="left"/>
    </xf>
    <xf numFmtId="4" fontId="0" fillId="0" borderId="7" xfId="0" applyNumberFormat="1" applyBorder="1" applyAlignment="1">
      <alignment horizontal="left"/>
    </xf>
    <xf numFmtId="0" fontId="1" fillId="0" borderId="4" xfId="0" applyFont="1" applyBorder="1" applyAlignment="1">
      <alignment horizontal="left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16"/>
  <sheetViews>
    <sheetView tabSelected="1" workbookViewId="0">
      <pane ySplit="4" topLeftCell="A5" activePane="bottomLeft" state="frozen"/>
      <selection pane="bottomLeft" activeCell="G5" sqref="G5"/>
    </sheetView>
  </sheetViews>
  <sheetFormatPr defaultRowHeight="14.4" x14ac:dyDescent="0.3"/>
  <cols>
    <col min="1" max="1" width="17.77734375" customWidth="1"/>
    <col min="2" max="2" width="10.77734375" bestFit="1" customWidth="1"/>
    <col min="3" max="3" width="12.77734375" bestFit="1" customWidth="1"/>
    <col min="4" max="4" width="12.77734375" customWidth="1"/>
    <col min="5" max="5" width="14.5546875" customWidth="1"/>
    <col min="6" max="6" width="12.44140625" bestFit="1" customWidth="1"/>
    <col min="7" max="7" width="21.77734375" customWidth="1"/>
    <col min="8" max="8" width="19.44140625" customWidth="1"/>
  </cols>
  <sheetData>
    <row r="1" spans="1:10" x14ac:dyDescent="0.3">
      <c r="B1" s="1" t="s">
        <v>10</v>
      </c>
    </row>
    <row r="3" spans="1:10" ht="57.6" x14ac:dyDescent="0.3">
      <c r="A3" s="3" t="s">
        <v>3</v>
      </c>
      <c r="B3" s="4" t="s">
        <v>0</v>
      </c>
      <c r="C3" s="4" t="s">
        <v>5</v>
      </c>
      <c r="D3" s="4" t="s">
        <v>6</v>
      </c>
      <c r="E3" s="4" t="s">
        <v>1</v>
      </c>
      <c r="F3" s="4" t="s">
        <v>2</v>
      </c>
      <c r="G3" s="4" t="s">
        <v>13</v>
      </c>
      <c r="H3" s="4" t="s">
        <v>9</v>
      </c>
      <c r="I3" s="4" t="s">
        <v>8</v>
      </c>
      <c r="J3" s="18" t="s">
        <v>11</v>
      </c>
    </row>
    <row r="4" spans="1:10" s="2" customFormat="1" x14ac:dyDescent="0.3">
      <c r="A4" s="5">
        <v>1</v>
      </c>
      <c r="B4" s="5">
        <v>2</v>
      </c>
      <c r="C4" s="5">
        <v>3</v>
      </c>
      <c r="D4" s="5" t="s">
        <v>7</v>
      </c>
      <c r="E4" s="5">
        <v>4</v>
      </c>
      <c r="F4" s="5">
        <v>5</v>
      </c>
      <c r="G4" s="5">
        <v>7</v>
      </c>
      <c r="H4" s="5">
        <v>8</v>
      </c>
      <c r="I4" s="5">
        <v>9</v>
      </c>
      <c r="J4" s="5">
        <v>10</v>
      </c>
    </row>
    <row r="5" spans="1:10" x14ac:dyDescent="0.3">
      <c r="A5" s="6" t="s">
        <v>12</v>
      </c>
      <c r="B5" s="21">
        <v>250000</v>
      </c>
      <c r="C5" s="17">
        <v>41737</v>
      </c>
      <c r="D5" s="17">
        <v>41760</v>
      </c>
      <c r="E5" s="6">
        <f t="shared" ref="E5" si="0">D5-C5</f>
        <v>23</v>
      </c>
      <c r="F5" s="12">
        <v>0.14799999999999999</v>
      </c>
      <c r="G5" s="16">
        <f>B5*F5/I5*E5</f>
        <v>2331.5068493150684</v>
      </c>
      <c r="H5" s="12">
        <v>8.2500000000000004E-2</v>
      </c>
      <c r="I5" s="6">
        <v>365</v>
      </c>
      <c r="J5" s="19">
        <v>41730</v>
      </c>
    </row>
    <row r="6" spans="1:10" x14ac:dyDescent="0.3">
      <c r="A6" s="7"/>
      <c r="B6" s="21">
        <v>250000</v>
      </c>
      <c r="C6" s="17">
        <v>41760</v>
      </c>
      <c r="D6" s="17">
        <v>41780</v>
      </c>
      <c r="E6" s="6">
        <f t="shared" ref="E6" si="1">D6-C6</f>
        <v>20</v>
      </c>
      <c r="F6" s="12">
        <v>0.14799999999999999</v>
      </c>
      <c r="G6" s="16">
        <f>B6*F6/I6*E6</f>
        <v>2027.3972602739727</v>
      </c>
      <c r="H6" s="12">
        <v>8.2500000000000004E-2</v>
      </c>
      <c r="I6" s="6">
        <v>365</v>
      </c>
      <c r="J6" s="19">
        <v>41760</v>
      </c>
    </row>
    <row r="7" spans="1:10" x14ac:dyDescent="0.3">
      <c r="A7" s="7"/>
      <c r="B7" s="21">
        <v>41625.69</v>
      </c>
      <c r="C7" s="17">
        <v>41780</v>
      </c>
      <c r="D7" s="17">
        <v>41791</v>
      </c>
      <c r="E7" s="6">
        <f t="shared" ref="E7:E8" si="2">D7-C7</f>
        <v>11</v>
      </c>
      <c r="F7" s="12">
        <v>0.14799999999999999</v>
      </c>
      <c r="G7" s="16">
        <f>B7*F7/I7*E7</f>
        <v>185.66198169863014</v>
      </c>
      <c r="H7" s="12">
        <v>8.2500000000000004E-2</v>
      </c>
      <c r="I7" s="6">
        <v>365</v>
      </c>
      <c r="J7" s="19">
        <v>41760</v>
      </c>
    </row>
    <row r="8" spans="1:10" x14ac:dyDescent="0.3">
      <c r="A8" s="8"/>
      <c r="B8" s="22">
        <v>41625.69</v>
      </c>
      <c r="C8" s="17">
        <v>41791</v>
      </c>
      <c r="D8" s="17">
        <v>41821</v>
      </c>
      <c r="E8" s="6">
        <f t="shared" si="2"/>
        <v>30</v>
      </c>
      <c r="F8" s="12">
        <v>0.14799999999999999</v>
      </c>
      <c r="G8" s="16">
        <f>B8*F8/I8*E8</f>
        <v>506.3508591780822</v>
      </c>
      <c r="H8" s="10">
        <v>8.2500000000000004E-2</v>
      </c>
      <c r="I8" s="3">
        <v>365</v>
      </c>
      <c r="J8" s="19">
        <v>41791</v>
      </c>
    </row>
    <row r="9" spans="1:10" x14ac:dyDescent="0.3">
      <c r="A9" s="8"/>
      <c r="B9" s="22">
        <v>41625.69</v>
      </c>
      <c r="C9" s="17">
        <v>41821</v>
      </c>
      <c r="D9" s="17">
        <v>41852</v>
      </c>
      <c r="E9" s="6">
        <f t="shared" ref="E9" si="3">D9-C9</f>
        <v>31</v>
      </c>
      <c r="F9" s="12">
        <v>0.14799999999999999</v>
      </c>
      <c r="G9" s="9">
        <f>B9*F9/I9*E9</f>
        <v>523.22922115068491</v>
      </c>
      <c r="H9" s="10">
        <v>8.2500000000000004E-2</v>
      </c>
      <c r="I9" s="3">
        <v>365</v>
      </c>
      <c r="J9" s="19">
        <v>41821</v>
      </c>
    </row>
    <row r="10" spans="1:10" x14ac:dyDescent="0.3">
      <c r="A10" s="8"/>
      <c r="B10" s="22">
        <v>41625.69</v>
      </c>
      <c r="C10" s="17">
        <v>41852</v>
      </c>
      <c r="D10" s="17">
        <v>41883</v>
      </c>
      <c r="E10" s="6">
        <f t="shared" ref="E10" si="4">D10-C10</f>
        <v>31</v>
      </c>
      <c r="F10" s="12">
        <v>0.14799999999999999</v>
      </c>
      <c r="G10" s="9">
        <f>B10*F10/I10*E10</f>
        <v>523.22922115068491</v>
      </c>
      <c r="H10" s="10">
        <v>8.2500000000000004E-2</v>
      </c>
      <c r="I10" s="3">
        <v>365</v>
      </c>
      <c r="J10" s="19">
        <v>41821</v>
      </c>
    </row>
    <row r="11" spans="1:10" x14ac:dyDescent="0.3">
      <c r="A11" s="8"/>
      <c r="B11" s="22">
        <v>41625.69</v>
      </c>
      <c r="C11" s="17">
        <v>41883</v>
      </c>
      <c r="D11" s="17">
        <v>41913</v>
      </c>
      <c r="E11" s="6">
        <f t="shared" ref="E11" si="5">D11-C11</f>
        <v>30</v>
      </c>
      <c r="F11" s="12">
        <v>0.14799999999999999</v>
      </c>
      <c r="G11" s="9">
        <f>B11*F11/I11*E11</f>
        <v>506.3508591780822</v>
      </c>
      <c r="H11" s="10">
        <v>8.2500000000000004E-2</v>
      </c>
      <c r="I11" s="3">
        <v>365</v>
      </c>
      <c r="J11" s="19">
        <v>41821</v>
      </c>
    </row>
    <row r="12" spans="1:10" x14ac:dyDescent="0.3">
      <c r="A12" s="8"/>
      <c r="B12" s="22">
        <v>41625.69</v>
      </c>
      <c r="C12" s="17">
        <v>41913</v>
      </c>
      <c r="D12" s="17">
        <v>41944</v>
      </c>
      <c r="E12" s="6">
        <f t="shared" ref="E12" si="6">D12-C12</f>
        <v>31</v>
      </c>
      <c r="F12" s="12">
        <v>0.14799999999999999</v>
      </c>
      <c r="G12" s="9">
        <f>B12*F12/I12*E12</f>
        <v>523.22922115068491</v>
      </c>
      <c r="H12" s="10">
        <v>8.2500000000000004E-2</v>
      </c>
      <c r="I12" s="3">
        <v>365</v>
      </c>
      <c r="J12" s="19">
        <v>41821</v>
      </c>
    </row>
    <row r="13" spans="1:10" x14ac:dyDescent="0.3">
      <c r="A13" s="8"/>
      <c r="B13" s="22">
        <v>41625.69</v>
      </c>
      <c r="C13" s="17">
        <v>41944</v>
      </c>
      <c r="D13" s="17">
        <v>41974</v>
      </c>
      <c r="E13" s="6">
        <f t="shared" ref="E13" si="7">D13-C13</f>
        <v>30</v>
      </c>
      <c r="F13" s="12">
        <v>0.14799999999999999</v>
      </c>
      <c r="G13" s="9">
        <f>B13*F13/I13*E13</f>
        <v>506.3508591780822</v>
      </c>
      <c r="H13" s="10">
        <v>8.2500000000000004E-2</v>
      </c>
      <c r="I13" s="3">
        <v>365</v>
      </c>
      <c r="J13" s="19">
        <v>41821</v>
      </c>
    </row>
    <row r="14" spans="1:10" x14ac:dyDescent="0.3">
      <c r="A14" s="8"/>
      <c r="B14" s="22">
        <v>41625.69</v>
      </c>
      <c r="C14" s="17">
        <v>41974</v>
      </c>
      <c r="D14" s="17">
        <v>42005</v>
      </c>
      <c r="E14" s="6">
        <f t="shared" ref="E14" si="8">D14-C14</f>
        <v>31</v>
      </c>
      <c r="F14" s="12">
        <v>0.14799999999999999</v>
      </c>
      <c r="G14" s="9">
        <f>B14*F14/I14*E14</f>
        <v>523.22922115068491</v>
      </c>
      <c r="H14" s="10">
        <v>8.2500000000000004E-2</v>
      </c>
      <c r="I14" s="3">
        <v>365</v>
      </c>
      <c r="J14" s="19">
        <v>41821</v>
      </c>
    </row>
    <row r="15" spans="1:10" x14ac:dyDescent="0.3">
      <c r="A15" s="8"/>
      <c r="B15" s="22">
        <v>41625.69</v>
      </c>
      <c r="C15" s="17">
        <v>42005</v>
      </c>
      <c r="D15" s="17">
        <v>42034</v>
      </c>
      <c r="E15" s="6">
        <f t="shared" ref="E15" si="9">D15-C15</f>
        <v>29</v>
      </c>
      <c r="F15" s="12">
        <v>0.14799999999999999</v>
      </c>
      <c r="G15" s="9">
        <f>B15*F15/I15*E15</f>
        <v>489.47249720547944</v>
      </c>
      <c r="H15" s="10">
        <v>8.2500000000000004E-2</v>
      </c>
      <c r="I15" s="3">
        <v>365</v>
      </c>
      <c r="J15" s="19">
        <v>41821</v>
      </c>
    </row>
    <row r="16" spans="1:10" s="1" customFormat="1" x14ac:dyDescent="0.3">
      <c r="A16" s="23" t="s">
        <v>4</v>
      </c>
      <c r="B16" s="11">
        <f>SUM(B5:B5)</f>
        <v>250000</v>
      </c>
      <c r="C16" s="13"/>
      <c r="D16" s="14"/>
      <c r="E16" s="14"/>
      <c r="F16" s="14"/>
      <c r="G16" s="15">
        <f>SUM(G5:G15)</f>
        <v>8646.0080506301347</v>
      </c>
      <c r="H16" s="13"/>
      <c r="I16" s="14"/>
      <c r="J16" s="20"/>
    </row>
  </sheetData>
  <pageMargins left="0.70866141732283472" right="0.70866141732283472" top="0.74803149606299213" bottom="0.74803149606299213" header="0.31496062992125984" footer="0.31496062992125984"/>
  <pageSetup paperSize="9" scale="75" orientation="landscape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Расчет по мес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2017-04-18T08:09:18Z</dcterms:modified>
</cp:coreProperties>
</file>