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408" windowWidth="15120" windowHeight="7716" activeTab="3"/>
  </bookViews>
  <sheets>
    <sheet name="титульный лист" sheetId="1" r:id="rId1"/>
    <sheet name="для закупки " sheetId="6" r:id="rId2"/>
    <sheet name="расчет" sheetId="2" r:id="rId3"/>
    <sheet name="Лист3" sheetId="3" r:id="rId4"/>
  </sheets>
  <definedNames>
    <definedName name="_xlnm.Print_Area" localSheetId="1">'для закупки '!$A$1:$K$8</definedName>
  </definedNames>
  <calcPr calcId="145621"/>
</workbook>
</file>

<file path=xl/calcChain.xml><?xml version="1.0" encoding="utf-8"?>
<calcChain xmlns="http://schemas.openxmlformats.org/spreadsheetml/2006/main">
  <c r="K4" i="6" l="1"/>
  <c r="K5" i="6"/>
  <c r="E6" i="2" l="1"/>
  <c r="G4" i="2" s="1"/>
  <c r="E6" i="6" l="1"/>
  <c r="G5" i="2" l="1"/>
  <c r="K5" i="2"/>
  <c r="K4" i="2" l="1"/>
  <c r="F4" i="3" l="1"/>
  <c r="F5" i="3" l="1"/>
  <c r="F3" i="3"/>
  <c r="K3" i="6"/>
  <c r="G3" i="6" l="1"/>
  <c r="G6" i="6" s="1"/>
  <c r="H3" i="6"/>
  <c r="K3" i="2"/>
  <c r="I3" i="6" l="1"/>
  <c r="G3" i="2" l="1"/>
  <c r="G6" i="2" s="1"/>
  <c r="H3" i="2" l="1"/>
  <c r="I3" i="2" s="1"/>
</calcChain>
</file>

<file path=xl/sharedStrings.xml><?xml version="1.0" encoding="utf-8"?>
<sst xmlns="http://schemas.openxmlformats.org/spreadsheetml/2006/main" count="63" uniqueCount="31">
  <si>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</si>
  <si>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Основные характеристики объекта закупки</t>
  </si>
  <si>
    <t>Используемый метод определения НМЦК с обоснованием</t>
  </si>
  <si>
    <t>Расчет НМЦК (руб.)</t>
  </si>
  <si>
    <t>№ п/п</t>
  </si>
  <si>
    <t>Поставщик</t>
  </si>
  <si>
    <t>расчет среднего квадратичного отклонения</t>
  </si>
  <si>
    <t>среднее значение цены</t>
  </si>
  <si>
    <t>среднее квадратчное  отклонение</t>
  </si>
  <si>
    <t>коэффициент вариации (не более 33%)</t>
  </si>
  <si>
    <t>Дата оферты</t>
  </si>
  <si>
    <t>НМЦК</t>
  </si>
  <si>
    <t>№ оферты</t>
  </si>
  <si>
    <t>НМЦК (руб.)</t>
  </si>
  <si>
    <t>Срок выполнения работ</t>
  </si>
  <si>
    <t>Дата подготовки обоснования НМЦК: 08.04.2014</t>
  </si>
  <si>
    <t>1047747-13</t>
  </si>
  <si>
    <t>654140-14</t>
  </si>
  <si>
    <t>17.12.2013</t>
  </si>
  <si>
    <t>19.03.2014</t>
  </si>
  <si>
    <t>Общество с ограниченной ответственностью "Экорецикл" ИНН:5031008506</t>
  </si>
  <si>
    <t>ООО "НПП "ЭКОТРОМ РБ" ИНН:7726336677</t>
  </si>
  <si>
    <t>666716-14</t>
  </si>
  <si>
    <t>20.03.2014</t>
  </si>
  <si>
    <t>Цена за штуку (руб.)</t>
  </si>
  <si>
    <t>кол-во штук</t>
  </si>
  <si>
    <t>Кол-во штук</t>
  </si>
  <si>
    <t xml:space="preserve">Метод сопоставимых рыночных цен (анализ оферт на портале поставщиков г.Москвы)                      </t>
  </si>
  <si>
    <t>10, 99</t>
  </si>
  <si>
    <t xml:space="preserve">Предмет контракта: Обезвреживание прямых  люминесцентных ламп </t>
  </si>
  <si>
    <t xml:space="preserve">Обезвреживание прямых  люминесцентных ламп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</si>
</sst>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8" applyNumberFormat="0" applyAlignment="0" applyProtection="0"/>
    <xf numFmtId="0" fontId="11" fillId="6" borderId="9" applyNumberFormat="0" applyAlignment="0" applyProtection="0"/>
    <xf numFmtId="0" fontId="12" fillId="6" borderId="8" applyNumberFormat="0" applyAlignment="0" applyProtection="0"/>
    <xf numFmtId="0" fontId="13" fillId="0" borderId="10" applyNumberFormat="0" applyFill="0" applyAlignment="0" applyProtection="0"/>
    <xf numFmtId="0" fontId="14" fillId="7" borderId="11" applyNumberFormat="0" applyAlignment="0" applyProtection="0"/>
    <xf numFmtId="0" fontId="15" fillId="0" borderId="0" applyNumberFormat="0" applyFill="0" applyBorder="0" applyAlignment="0" applyProtection="0"/>
    <xf numFmtId="0" fontId="2" fillId="8" borderId="12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4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4" fontId="0" fillId="0" borderId="0" xfId="0" applyNumberFormat="1"/>
    <xf numFmtId="4" fontId="1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4" fontId="0" fillId="0" borderId="14" xfId="0" applyNumberFormat="1" applyFill="1" applyBorder="1" applyAlignment="1">
      <alignment horizontal="center"/>
    </xf>
    <xf numFmtId="3" fontId="0" fillId="0" borderId="14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4" borderId="0" xfId="0" applyFont="1" applyFill="1" applyBorder="1" applyAlignment="1">
      <alignment horizontal="center" vertical="center"/>
    </xf>
    <xf numFmtId="0" fontId="0" fillId="34" borderId="0" xfId="0" applyFont="1" applyFill="1" applyBorder="1"/>
    <xf numFmtId="0" fontId="0" fillId="33" borderId="14" xfId="0" applyFont="1" applyFill="1" applyBorder="1" applyAlignment="1">
      <alignment horizontal="center" vertical="center"/>
    </xf>
    <xf numFmtId="0" fontId="0" fillId="33" borderId="14" xfId="0" applyFont="1" applyFill="1" applyBorder="1"/>
    <xf numFmtId="0" fontId="0" fillId="35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35" borderId="1" xfId="0" applyFill="1" applyBorder="1"/>
    <xf numFmtId="0" fontId="0" fillId="35" borderId="1" xfId="0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4" fontId="0" fillId="0" borderId="2" xfId="0" applyNumberFormat="1" applyBorder="1" applyAlignment="1">
      <alignment horizontal="left" vertical="top" wrapText="1"/>
    </xf>
    <xf numFmtId="4" fontId="0" fillId="0" borderId="3" xfId="0" applyNumberFormat="1" applyBorder="1" applyAlignment="1">
      <alignment horizontal="left" vertical="top" wrapText="1"/>
    </xf>
    <xf numFmtId="4" fontId="0" fillId="0" borderId="4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9"/>
  <sheetViews>
    <sheetView workbookViewId="0">
      <selection activeCell="H13" sqref="H13"/>
    </sheetView>
  </sheetViews>
  <sheetFormatPr defaultRowHeight="14.4" x14ac:dyDescent="0.3"/>
  <cols>
    <col min="11" max="11" width="15.21875" customWidth="1"/>
  </cols>
  <sheetData>
    <row r="2" spans="2:11" ht="30.6" customHeight="1" x14ac:dyDescent="0.3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</row>
    <row r="4" spans="2:11" ht="45.6" customHeight="1" x14ac:dyDescent="0.3">
      <c r="B4" s="37" t="s">
        <v>29</v>
      </c>
      <c r="C4" s="37"/>
      <c r="D4" s="37"/>
      <c r="E4" s="37"/>
      <c r="F4" s="37"/>
      <c r="G4" s="37"/>
      <c r="H4" s="37"/>
      <c r="I4" s="37"/>
      <c r="J4" s="37"/>
      <c r="K4" s="37"/>
    </row>
    <row r="6" spans="2:11" ht="186" customHeight="1" x14ac:dyDescent="0.3">
      <c r="B6" s="38" t="s">
        <v>1</v>
      </c>
      <c r="C6" s="39"/>
      <c r="D6" s="39"/>
      <c r="E6" s="39"/>
      <c r="F6" s="40"/>
      <c r="G6" s="41" t="s">
        <v>30</v>
      </c>
      <c r="H6" s="42"/>
      <c r="I6" s="42"/>
      <c r="J6" s="42"/>
      <c r="K6" s="43"/>
    </row>
    <row r="7" spans="2:11" ht="33" customHeight="1" x14ac:dyDescent="0.3">
      <c r="B7" s="31" t="s">
        <v>2</v>
      </c>
      <c r="C7" s="31"/>
      <c r="D7" s="31"/>
      <c r="E7" s="31"/>
      <c r="F7" s="31"/>
      <c r="G7" s="31" t="s">
        <v>27</v>
      </c>
      <c r="H7" s="31"/>
      <c r="I7" s="31"/>
      <c r="J7" s="31"/>
      <c r="K7" s="31"/>
    </row>
    <row r="8" spans="2:11" x14ac:dyDescent="0.3">
      <c r="B8" s="31" t="s">
        <v>3</v>
      </c>
      <c r="C8" s="31"/>
      <c r="D8" s="31"/>
      <c r="E8" s="31"/>
      <c r="F8" s="31"/>
      <c r="G8" s="32" t="s">
        <v>28</v>
      </c>
      <c r="H8" s="33"/>
      <c r="I8" s="33"/>
      <c r="J8" s="33"/>
      <c r="K8" s="34"/>
    </row>
    <row r="9" spans="2:11" x14ac:dyDescent="0.3">
      <c r="B9" s="35" t="s">
        <v>15</v>
      </c>
      <c r="C9" s="35"/>
      <c r="D9" s="35"/>
      <c r="E9" s="35"/>
      <c r="F9" s="35"/>
      <c r="G9" s="35"/>
      <c r="H9" s="35"/>
      <c r="I9" s="35"/>
      <c r="J9" s="35"/>
      <c r="K9" s="35"/>
    </row>
  </sheetData>
  <mergeCells count="9">
    <mergeCell ref="B8:F8"/>
    <mergeCell ref="G8:K8"/>
    <mergeCell ref="B9:K9"/>
    <mergeCell ref="B2:K2"/>
    <mergeCell ref="B4:K4"/>
    <mergeCell ref="B6:F6"/>
    <mergeCell ref="G6:K6"/>
    <mergeCell ref="B7:F7"/>
    <mergeCell ref="G7:K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K11"/>
  <sheetViews>
    <sheetView zoomScaleNormal="100" workbookViewId="0">
      <selection activeCell="D14" sqref="D14"/>
    </sheetView>
  </sheetViews>
  <sheetFormatPr defaultRowHeight="14.4" x14ac:dyDescent="0.3"/>
  <cols>
    <col min="1" max="2" width="11.109375" customWidth="1"/>
    <col min="3" max="3" width="13.6640625" customWidth="1"/>
    <col min="4" max="4" width="38.5546875" customWidth="1"/>
    <col min="5" max="5" width="13.6640625" customWidth="1"/>
    <col min="6" max="6" width="21.33203125" customWidth="1"/>
    <col min="7" max="7" width="16" hidden="1" customWidth="1"/>
    <col min="8" max="8" width="11.6640625" customWidth="1"/>
    <col min="9" max="10" width="11.109375" customWidth="1"/>
    <col min="11" max="11" width="14.6640625" customWidth="1"/>
  </cols>
  <sheetData>
    <row r="2" spans="1:11" ht="72" x14ac:dyDescent="0.3">
      <c r="A2" s="7" t="s">
        <v>4</v>
      </c>
      <c r="B2" s="7" t="s">
        <v>10</v>
      </c>
      <c r="C2" s="7" t="s">
        <v>12</v>
      </c>
      <c r="D2" s="1" t="s">
        <v>5</v>
      </c>
      <c r="E2" s="7" t="s">
        <v>24</v>
      </c>
      <c r="F2" s="7" t="s">
        <v>14</v>
      </c>
      <c r="G2" s="3" t="s">
        <v>6</v>
      </c>
      <c r="H2" s="7" t="s">
        <v>8</v>
      </c>
      <c r="I2" s="7" t="s">
        <v>9</v>
      </c>
      <c r="J2" s="7" t="s">
        <v>25</v>
      </c>
      <c r="K2" s="25" t="s">
        <v>13</v>
      </c>
    </row>
    <row r="3" spans="1:11" ht="43.2" x14ac:dyDescent="0.3">
      <c r="A3" s="1">
        <v>1</v>
      </c>
      <c r="B3" s="13" t="s">
        <v>18</v>
      </c>
      <c r="C3" s="13" t="s">
        <v>16</v>
      </c>
      <c r="D3" s="27" t="s">
        <v>20</v>
      </c>
      <c r="E3" s="13">
        <v>9.3000000000000007</v>
      </c>
      <c r="F3" s="24"/>
      <c r="G3" s="4">
        <f>(E3-$E$6)*(E3-$E$6)</f>
        <v>2.8560999999999983</v>
      </c>
      <c r="H3" s="30">
        <f>STDEV(E3:E6)</f>
        <v>2.7144428525942486</v>
      </c>
      <c r="I3" s="30">
        <f>H3/E6*100</f>
        <v>24.699207029974964</v>
      </c>
      <c r="J3" s="8">
        <v>1</v>
      </c>
      <c r="K3" s="2">
        <f>E3*J3</f>
        <v>9.3000000000000007</v>
      </c>
    </row>
    <row r="4" spans="1:11" x14ac:dyDescent="0.3">
      <c r="A4" s="1">
        <v>2</v>
      </c>
      <c r="B4" s="29" t="s">
        <v>19</v>
      </c>
      <c r="C4" s="29" t="s">
        <v>17</v>
      </c>
      <c r="D4" s="28" t="s">
        <v>21</v>
      </c>
      <c r="E4" s="29">
        <v>8.85</v>
      </c>
      <c r="F4" s="24"/>
      <c r="G4" s="4"/>
      <c r="H4" s="30"/>
      <c r="I4" s="30"/>
      <c r="J4" s="8">
        <v>1</v>
      </c>
      <c r="K4" s="2">
        <f>E4*J4</f>
        <v>8.85</v>
      </c>
    </row>
    <row r="5" spans="1:11" x14ac:dyDescent="0.3">
      <c r="A5" s="1">
        <v>3</v>
      </c>
      <c r="B5" s="13" t="s">
        <v>23</v>
      </c>
      <c r="C5" s="13" t="s">
        <v>22</v>
      </c>
      <c r="D5" s="5" t="s">
        <v>21</v>
      </c>
      <c r="E5" s="13">
        <v>14.82</v>
      </c>
      <c r="F5" s="24"/>
      <c r="G5" s="4"/>
      <c r="H5" s="30"/>
      <c r="I5" s="30"/>
      <c r="J5" s="8">
        <v>1</v>
      </c>
      <c r="K5" s="2">
        <f>E5*J5</f>
        <v>14.82</v>
      </c>
    </row>
    <row r="6" spans="1:11" ht="43.2" x14ac:dyDescent="0.3">
      <c r="A6" s="6" t="s">
        <v>7</v>
      </c>
      <c r="B6" s="13"/>
      <c r="C6" s="13"/>
      <c r="D6" s="5"/>
      <c r="E6" s="10">
        <f>AVERAGE(E3:E5)</f>
        <v>10.99</v>
      </c>
      <c r="F6" s="12"/>
      <c r="G6" s="4">
        <f>(SUM(G3:G5))/4-1</f>
        <v>-0.28597500000000042</v>
      </c>
      <c r="H6" s="30"/>
      <c r="I6" s="30"/>
      <c r="J6" s="11">
        <v>1</v>
      </c>
      <c r="K6" s="10">
        <v>10.99</v>
      </c>
    </row>
    <row r="11" spans="1:11" x14ac:dyDescent="0.3">
      <c r="K11" s="9"/>
    </row>
  </sheetData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zoomScale="70" zoomScaleNormal="70" workbookViewId="0">
      <selection activeCell="F28" sqref="F28"/>
    </sheetView>
  </sheetViews>
  <sheetFormatPr defaultRowHeight="14.4" x14ac:dyDescent="0.3"/>
  <cols>
    <col min="1" max="3" width="11.109375" customWidth="1"/>
    <col min="4" max="4" width="47.21875" customWidth="1"/>
    <col min="5" max="5" width="14.44140625" customWidth="1"/>
    <col min="6" max="6" width="21" customWidth="1"/>
    <col min="7" max="7" width="21.88671875" customWidth="1"/>
    <col min="8" max="8" width="11.6640625" customWidth="1"/>
    <col min="9" max="10" width="11.109375" customWidth="1"/>
    <col min="11" max="11" width="14.6640625" customWidth="1"/>
  </cols>
  <sheetData>
    <row r="2" spans="1:11" ht="72" x14ac:dyDescent="0.3">
      <c r="A2" s="26" t="s">
        <v>4</v>
      </c>
      <c r="B2" s="26" t="s">
        <v>10</v>
      </c>
      <c r="C2" s="26" t="s">
        <v>12</v>
      </c>
      <c r="D2" s="1" t="s">
        <v>5</v>
      </c>
      <c r="E2" s="26" t="s">
        <v>24</v>
      </c>
      <c r="F2" s="7" t="s">
        <v>14</v>
      </c>
      <c r="G2" s="3" t="s">
        <v>6</v>
      </c>
      <c r="H2" s="7" t="s">
        <v>8</v>
      </c>
      <c r="I2" s="7" t="s">
        <v>9</v>
      </c>
      <c r="J2" s="7" t="s">
        <v>25</v>
      </c>
      <c r="K2" s="3" t="s">
        <v>11</v>
      </c>
    </row>
    <row r="3" spans="1:11" ht="28.8" x14ac:dyDescent="0.3">
      <c r="A3" s="1">
        <v>1</v>
      </c>
      <c r="B3" s="5" t="s">
        <v>18</v>
      </c>
      <c r="C3" s="5" t="s">
        <v>16</v>
      </c>
      <c r="D3" s="27" t="s">
        <v>20</v>
      </c>
      <c r="E3" s="13">
        <v>9.3000000000000007</v>
      </c>
      <c r="F3" s="29"/>
      <c r="G3" s="30">
        <f>(E3-$E$6)*(E3-$E$6)</f>
        <v>2.8560999999999983</v>
      </c>
      <c r="H3" s="30">
        <f>SQRT(G6)</f>
        <v>2.1274750292306606</v>
      </c>
      <c r="I3" s="30">
        <f>H3/E6*100</f>
        <v>19.358280520752142</v>
      </c>
      <c r="J3" s="11">
        <v>1</v>
      </c>
      <c r="K3" s="30">
        <f>E3*J3</f>
        <v>9.3000000000000007</v>
      </c>
    </row>
    <row r="4" spans="1:11" x14ac:dyDescent="0.3">
      <c r="A4" s="1">
        <v>2</v>
      </c>
      <c r="B4" s="28" t="s">
        <v>19</v>
      </c>
      <c r="C4" s="28" t="s">
        <v>17</v>
      </c>
      <c r="D4" s="28" t="s">
        <v>21</v>
      </c>
      <c r="E4" s="29">
        <v>8.85</v>
      </c>
      <c r="F4" s="29"/>
      <c r="G4" s="30">
        <f>(E4-$E$6)*(E4-$E$6)</f>
        <v>4.5796000000000028</v>
      </c>
      <c r="H4" s="30"/>
      <c r="I4" s="30"/>
      <c r="J4" s="11">
        <v>1</v>
      </c>
      <c r="K4" s="30">
        <f>E4*J4</f>
        <v>8.85</v>
      </c>
    </row>
    <row r="5" spans="1:11" x14ac:dyDescent="0.3">
      <c r="A5" s="1">
        <v>3</v>
      </c>
      <c r="B5" s="5" t="s">
        <v>23</v>
      </c>
      <c r="C5" s="5" t="s">
        <v>22</v>
      </c>
      <c r="D5" s="5" t="s">
        <v>21</v>
      </c>
      <c r="E5" s="13">
        <v>14.82</v>
      </c>
      <c r="F5" s="29"/>
      <c r="G5" s="30">
        <f>(E5-$E$6)*(E5-$E$6)</f>
        <v>14.668900000000001</v>
      </c>
      <c r="H5" s="30"/>
      <c r="I5" s="30"/>
      <c r="J5" s="11">
        <v>1</v>
      </c>
      <c r="K5" s="30">
        <f>E5*J5</f>
        <v>14.82</v>
      </c>
    </row>
    <row r="6" spans="1:11" ht="43.2" x14ac:dyDescent="0.3">
      <c r="A6" s="6" t="s">
        <v>7</v>
      </c>
      <c r="B6" s="5"/>
      <c r="C6" s="13"/>
      <c r="D6" s="5"/>
      <c r="E6" s="10">
        <f>(SUM(E3:E5))/3</f>
        <v>10.99</v>
      </c>
      <c r="F6" s="13"/>
      <c r="G6" s="30">
        <f>(SUM(G3:G5))/4-1</f>
        <v>4.5261500000000003</v>
      </c>
      <c r="H6" s="30"/>
      <c r="I6" s="30"/>
      <c r="J6" s="11">
        <v>1</v>
      </c>
      <c r="K6" s="30">
        <v>10.99</v>
      </c>
    </row>
    <row r="11" spans="1:11" x14ac:dyDescent="0.3">
      <c r="K11" s="9"/>
    </row>
  </sheetData>
  <pageMargins left="0.70866141732283472" right="0.70866141732283472" top="0.74803149606299213" bottom="0.74803149606299213" header="0.31496062992125984" footer="0.31496062992125984"/>
  <pageSetup paperSize="9" scale="72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A2" sqref="A2:F5"/>
    </sheetView>
  </sheetViews>
  <sheetFormatPr defaultRowHeight="14.4" x14ac:dyDescent="0.3"/>
  <cols>
    <col min="1" max="1" width="4.88671875" customWidth="1"/>
    <col min="2" max="2" width="11.109375" customWidth="1"/>
    <col min="3" max="3" width="13.6640625" customWidth="1"/>
    <col min="4" max="4" width="12" customWidth="1"/>
    <col min="5" max="5" width="7.44140625" customWidth="1"/>
    <col min="6" max="6" width="14.6640625" customWidth="1"/>
  </cols>
  <sheetData>
    <row r="2" spans="1:6" ht="45" customHeight="1" x14ac:dyDescent="0.3">
      <c r="A2" s="7" t="s">
        <v>4</v>
      </c>
      <c r="B2" s="26" t="s">
        <v>10</v>
      </c>
      <c r="C2" s="26" t="s">
        <v>12</v>
      </c>
      <c r="D2" s="26" t="s">
        <v>24</v>
      </c>
      <c r="E2" s="7" t="s">
        <v>26</v>
      </c>
      <c r="F2" s="25" t="s">
        <v>13</v>
      </c>
    </row>
    <row r="3" spans="1:6" x14ac:dyDescent="0.3">
      <c r="A3" s="13">
        <v>1</v>
      </c>
      <c r="B3" s="13" t="s">
        <v>18</v>
      </c>
      <c r="C3" s="13" t="s">
        <v>16</v>
      </c>
      <c r="D3" s="13">
        <v>9.3000000000000007</v>
      </c>
      <c r="E3" s="11">
        <v>1</v>
      </c>
      <c r="F3" s="30">
        <f>D3*E3</f>
        <v>9.3000000000000007</v>
      </c>
    </row>
    <row r="4" spans="1:6" x14ac:dyDescent="0.3">
      <c r="A4" s="13">
        <v>2</v>
      </c>
      <c r="B4" s="29" t="s">
        <v>19</v>
      </c>
      <c r="C4" s="29" t="s">
        <v>17</v>
      </c>
      <c r="D4" s="29">
        <v>8.85</v>
      </c>
      <c r="E4" s="11">
        <v>1</v>
      </c>
      <c r="F4" s="30">
        <f>D4*E4</f>
        <v>8.85</v>
      </c>
    </row>
    <row r="5" spans="1:6" x14ac:dyDescent="0.3">
      <c r="A5" s="13">
        <v>3</v>
      </c>
      <c r="B5" s="13" t="s">
        <v>23</v>
      </c>
      <c r="C5" s="13" t="s">
        <v>22</v>
      </c>
      <c r="D5" s="13">
        <v>14.82</v>
      </c>
      <c r="E5" s="11">
        <v>1</v>
      </c>
      <c r="F5" s="30">
        <f>D5*E5</f>
        <v>14.82</v>
      </c>
    </row>
    <row r="6" spans="1:6" x14ac:dyDescent="0.3">
      <c r="A6" s="19"/>
      <c r="B6" s="23"/>
      <c r="C6" s="23"/>
      <c r="D6" s="22"/>
      <c r="E6" s="15"/>
      <c r="F6" s="14"/>
    </row>
    <row r="7" spans="1:6" x14ac:dyDescent="0.3">
      <c r="A7" s="16"/>
      <c r="B7" s="21"/>
      <c r="C7" s="21"/>
      <c r="D7" s="20"/>
      <c r="E7" s="18"/>
      <c r="F7" s="17"/>
    </row>
    <row r="9" spans="1:6" x14ac:dyDescent="0.3">
      <c r="F9" s="9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титульный лист</vt:lpstr>
      <vt:lpstr>для закупки </vt:lpstr>
      <vt:lpstr>расчет</vt:lpstr>
      <vt:lpstr>Лист3</vt:lpstr>
      <vt:lpstr>'для закупки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2014-04-17T08:07:01Z</dcterms:modified>
</cp:coreProperties>
</file>