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sterUser\Desktop\"/>
    </mc:Choice>
  </mc:AlternateContent>
  <bookViews>
    <workbookView xWindow="0" yWindow="0" windowWidth="23040" windowHeight="9396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G29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5" i="1"/>
  <c r="M4" i="1" l="1"/>
  <c r="I5" i="1"/>
  <c r="I29" i="1" s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8" i="1"/>
  <c r="F7" i="1"/>
  <c r="F6" i="1"/>
  <c r="F5" i="1"/>
  <c r="F29" i="1" s="1"/>
  <c r="K4" i="1"/>
  <c r="L4" i="1" s="1"/>
  <c r="N4" i="1" l="1"/>
  <c r="O4" i="1" s="1"/>
  <c r="H5" i="1" l="1"/>
  <c r="H29" i="1" s="1"/>
  <c r="P4" i="1"/>
</calcChain>
</file>

<file path=xl/sharedStrings.xml><?xml version="1.0" encoding="utf-8"?>
<sst xmlns="http://schemas.openxmlformats.org/spreadsheetml/2006/main" count="122" uniqueCount="119">
  <si>
    <r>
      <rPr>
        <sz val="8"/>
        <rFont val="Arial"/>
      </rPr>
      <t>5.3. Срок лизинга исчисляется от даты подписания Сторонами Акта приема-передачи имущества в лизинг, дата</t>
    </r>
  </si>
  <si>
    <r>
      <rPr>
        <b/>
        <sz val="8"/>
        <rFont val="Arial"/>
      </rPr>
      <t>№ Платежа</t>
    </r>
  </si>
  <si>
    <r>
      <rPr>
        <sz val="8"/>
        <rFont val="Arial"/>
      </rPr>
      <t>Предварительный платеж</t>
    </r>
  </si>
  <si>
    <r>
      <rPr>
        <sz val="8"/>
        <rFont val="Arial"/>
      </rPr>
      <t>1</t>
    </r>
  </si>
  <si>
    <r>
      <rPr>
        <sz val="8"/>
        <rFont val="Arial"/>
      </rPr>
      <t>2</t>
    </r>
  </si>
  <si>
    <r>
      <rPr>
        <sz val="8"/>
        <rFont val="Arial"/>
      </rPr>
      <t>3</t>
    </r>
  </si>
  <si>
    <r>
      <rPr>
        <sz val="8"/>
        <rFont val="Arial"/>
      </rPr>
      <t>4</t>
    </r>
  </si>
  <si>
    <r>
      <rPr>
        <sz val="8"/>
        <rFont val="Arial"/>
      </rPr>
      <t>5</t>
    </r>
  </si>
  <si>
    <r>
      <rPr>
        <sz val="8"/>
        <rFont val="Arial"/>
      </rPr>
      <t>6</t>
    </r>
  </si>
  <si>
    <r>
      <rPr>
        <sz val="8"/>
        <rFont val="Arial"/>
      </rPr>
      <t>7</t>
    </r>
  </si>
  <si>
    <r>
      <rPr>
        <sz val="8"/>
        <rFont val="Arial"/>
      </rPr>
      <t>8</t>
    </r>
  </si>
  <si>
    <r>
      <rPr>
        <sz val="8"/>
        <rFont val="Arial"/>
      </rPr>
      <t>9</t>
    </r>
  </si>
  <si>
    <r>
      <rPr>
        <sz val="8"/>
        <rFont val="Arial"/>
      </rPr>
      <t>10</t>
    </r>
  </si>
  <si>
    <r>
      <rPr>
        <sz val="8"/>
        <rFont val="Arial"/>
      </rPr>
      <t>11</t>
    </r>
  </si>
  <si>
    <r>
      <rPr>
        <sz val="8"/>
        <rFont val="Arial"/>
      </rPr>
      <t>12</t>
    </r>
  </si>
  <si>
    <r>
      <rPr>
        <sz val="8"/>
        <rFont val="Arial"/>
      </rPr>
      <t>13</t>
    </r>
  </si>
  <si>
    <r>
      <rPr>
        <sz val="8"/>
        <rFont val="Arial"/>
      </rPr>
      <t>14</t>
    </r>
  </si>
  <si>
    <r>
      <rPr>
        <sz val="8"/>
        <rFont val="Arial"/>
      </rPr>
      <t>15</t>
    </r>
  </si>
  <si>
    <r>
      <rPr>
        <sz val="8"/>
        <rFont val="Arial"/>
      </rPr>
      <t>16</t>
    </r>
  </si>
  <si>
    <r>
      <rPr>
        <sz val="8"/>
        <rFont val="Arial"/>
      </rPr>
      <t>17</t>
    </r>
  </si>
  <si>
    <r>
      <rPr>
        <sz val="8"/>
        <rFont val="Arial"/>
      </rPr>
      <t>18</t>
    </r>
  </si>
  <si>
    <r>
      <rPr>
        <sz val="8"/>
        <rFont val="Arial"/>
      </rPr>
      <t>19</t>
    </r>
  </si>
  <si>
    <r>
      <rPr>
        <sz val="8"/>
        <rFont val="Arial"/>
      </rPr>
      <t>20</t>
    </r>
  </si>
  <si>
    <r>
      <rPr>
        <sz val="8"/>
        <rFont val="Arial"/>
      </rPr>
      <t>21</t>
    </r>
  </si>
  <si>
    <r>
      <rPr>
        <sz val="8"/>
        <rFont val="Arial"/>
      </rPr>
      <t>22</t>
    </r>
  </si>
  <si>
    <r>
      <rPr>
        <sz val="8"/>
        <rFont val="Arial"/>
      </rPr>
      <t>23</t>
    </r>
  </si>
  <si>
    <r>
      <rPr>
        <sz val="8"/>
        <rFont val="Arial"/>
      </rPr>
      <t>24</t>
    </r>
  </si>
  <si>
    <r>
      <rPr>
        <b/>
        <sz val="8"/>
        <rFont val="Arial"/>
      </rPr>
      <t>Итого:</t>
    </r>
  </si>
  <si>
    <r>
      <rPr>
        <b/>
        <sz val="8"/>
        <rFont val="Arial"/>
      </rPr>
      <t>Срок оплаты (не позднее)</t>
    </r>
  </si>
  <si>
    <r>
      <rPr>
        <sz val="8"/>
        <rFont val="Arial"/>
      </rPr>
      <t>в соответствии с п. 4.2</t>
    </r>
  </si>
  <si>
    <r>
      <rPr>
        <sz val="8"/>
        <rFont val="Arial"/>
      </rPr>
      <t>25.01.15</t>
    </r>
  </si>
  <si>
    <r>
      <rPr>
        <sz val="8"/>
        <rFont val="Arial"/>
      </rPr>
      <t>25.02.15</t>
    </r>
  </si>
  <si>
    <r>
      <rPr>
        <sz val="8"/>
        <rFont val="Arial"/>
      </rPr>
      <t>25.03.15</t>
    </r>
  </si>
  <si>
    <r>
      <rPr>
        <sz val="8"/>
        <rFont val="Arial"/>
      </rPr>
      <t>25.04.15</t>
    </r>
  </si>
  <si>
    <r>
      <rPr>
        <sz val="8"/>
        <rFont val="Arial"/>
      </rPr>
      <t>25.05.15</t>
    </r>
  </si>
  <si>
    <r>
      <rPr>
        <sz val="8"/>
        <rFont val="Arial"/>
      </rPr>
      <t>25.06.15</t>
    </r>
  </si>
  <si>
    <r>
      <rPr>
        <sz val="8"/>
        <rFont val="Arial"/>
      </rPr>
      <t>25.07.15</t>
    </r>
  </si>
  <si>
    <r>
      <rPr>
        <sz val="8"/>
        <rFont val="Arial"/>
      </rPr>
      <t>25.08.15</t>
    </r>
  </si>
  <si>
    <r>
      <rPr>
        <sz val="8"/>
        <rFont val="Arial"/>
      </rPr>
      <t>25.09.15</t>
    </r>
  </si>
  <si>
    <r>
      <rPr>
        <sz val="8"/>
        <rFont val="Arial"/>
      </rPr>
      <t>25.10.15</t>
    </r>
  </si>
  <si>
    <r>
      <rPr>
        <sz val="8"/>
        <rFont val="Arial"/>
      </rPr>
      <t>25.11.15</t>
    </r>
  </si>
  <si>
    <r>
      <rPr>
        <sz val="8"/>
        <rFont val="Arial"/>
      </rPr>
      <t>25.12.15</t>
    </r>
  </si>
  <si>
    <r>
      <rPr>
        <sz val="8"/>
        <rFont val="Arial"/>
      </rPr>
      <t>25.01.16</t>
    </r>
  </si>
  <si>
    <r>
      <rPr>
        <sz val="8"/>
        <rFont val="Arial"/>
      </rPr>
      <t>25.02.16</t>
    </r>
  </si>
  <si>
    <r>
      <rPr>
        <sz val="8"/>
        <rFont val="Arial"/>
      </rPr>
      <t>25.03.16</t>
    </r>
  </si>
  <si>
    <r>
      <rPr>
        <sz val="8"/>
        <rFont val="Arial"/>
      </rPr>
      <t>25.04.16</t>
    </r>
  </si>
  <si>
    <r>
      <rPr>
        <sz val="8"/>
        <rFont val="Arial"/>
      </rPr>
      <t>25.05.16</t>
    </r>
  </si>
  <si>
    <r>
      <rPr>
        <sz val="8"/>
        <rFont val="Arial"/>
      </rPr>
      <t>25.06.16</t>
    </r>
  </si>
  <si>
    <r>
      <rPr>
        <sz val="8"/>
        <rFont val="Arial"/>
      </rPr>
      <t>25.07.16</t>
    </r>
  </si>
  <si>
    <r>
      <rPr>
        <sz val="8"/>
        <rFont val="Arial"/>
      </rPr>
      <t>25.08.16</t>
    </r>
  </si>
  <si>
    <r>
      <rPr>
        <sz val="8"/>
        <rFont val="Arial"/>
      </rPr>
      <t>25.09.16</t>
    </r>
  </si>
  <si>
    <r>
      <rPr>
        <sz val="8"/>
        <rFont val="Arial"/>
      </rPr>
      <t>25.10.16</t>
    </r>
  </si>
  <si>
    <r>
      <rPr>
        <sz val="8"/>
        <rFont val="Arial"/>
      </rPr>
      <t>25.11.16</t>
    </r>
  </si>
  <si>
    <r>
      <rPr>
        <sz val="8"/>
        <rFont val="Arial"/>
      </rPr>
      <t>25.12.16</t>
    </r>
  </si>
  <si>
    <r>
      <rPr>
        <b/>
        <sz val="8"/>
        <rFont val="Arial"/>
      </rPr>
      <t>Лизинговый платеж, в т.ч. НДС (руб.)</t>
    </r>
  </si>
  <si>
    <r>
      <rPr>
        <sz val="8"/>
        <rFont val="Arial"/>
      </rPr>
      <t>794 805,48</t>
    </r>
  </si>
  <si>
    <r>
      <rPr>
        <b/>
        <sz val="8"/>
        <rFont val="Arial"/>
      </rPr>
      <t>1 716 475,39</t>
    </r>
  </si>
  <si>
    <r>
      <rPr>
        <b/>
        <sz val="8"/>
        <rFont val="Arial"/>
      </rPr>
      <t>Оплата выкупной стоимости в т.ч. НДС (руб.)</t>
    </r>
  </si>
  <si>
    <r>
      <rPr>
        <sz val="8"/>
        <rFont val="Arial"/>
      </rPr>
      <t>0,00</t>
    </r>
  </si>
  <si>
    <r>
      <rPr>
        <sz val="8"/>
        <rFont val="Arial"/>
      </rPr>
      <t>72 322,80</t>
    </r>
  </si>
  <si>
    <r>
      <rPr>
        <sz val="8"/>
        <rFont val="Arial"/>
      </rPr>
      <t>61 130,32</t>
    </r>
  </si>
  <si>
    <r>
      <rPr>
        <sz val="8"/>
        <rFont val="Arial"/>
      </rPr>
      <t>60 467,70</t>
    </r>
  </si>
  <si>
    <r>
      <rPr>
        <sz val="8"/>
        <rFont val="Arial"/>
      </rPr>
      <t>59 805,07</t>
    </r>
  </si>
  <si>
    <r>
      <rPr>
        <sz val="8"/>
        <rFont val="Arial"/>
      </rPr>
      <t>59 142,44</t>
    </r>
  </si>
  <si>
    <r>
      <rPr>
        <sz val="8"/>
        <rFont val="Arial"/>
      </rPr>
      <t>58 479,82</t>
    </r>
  </si>
  <si>
    <r>
      <rPr>
        <sz val="8"/>
        <rFont val="Arial"/>
      </rPr>
      <t>57 817,19</t>
    </r>
  </si>
  <si>
    <r>
      <rPr>
        <sz val="8"/>
        <rFont val="Arial"/>
      </rPr>
      <t>57 154,56</t>
    </r>
  </si>
  <si>
    <r>
      <rPr>
        <sz val="8"/>
        <rFont val="Arial"/>
      </rPr>
      <t>33 692,73</t>
    </r>
  </si>
  <si>
    <r>
      <rPr>
        <sz val="8"/>
        <rFont val="Arial"/>
      </rPr>
      <t>33 255,65</t>
    </r>
  </si>
  <si>
    <r>
      <rPr>
        <sz val="8"/>
        <rFont val="Arial"/>
      </rPr>
      <t>32 818,55</t>
    </r>
  </si>
  <si>
    <r>
      <rPr>
        <sz val="8"/>
        <rFont val="Arial"/>
      </rPr>
      <t>32 381,47</t>
    </r>
  </si>
  <si>
    <r>
      <rPr>
        <sz val="8"/>
        <rFont val="Arial"/>
      </rPr>
      <t>31 944,37</t>
    </r>
  </si>
  <si>
    <r>
      <rPr>
        <sz val="8"/>
        <rFont val="Arial"/>
      </rPr>
      <t>31 507,27</t>
    </r>
  </si>
  <si>
    <r>
      <rPr>
        <sz val="8"/>
        <rFont val="Arial"/>
      </rPr>
      <t>31 070,19</t>
    </r>
  </si>
  <si>
    <r>
      <rPr>
        <sz val="8"/>
        <rFont val="Arial"/>
      </rPr>
      <t>30 633,10</t>
    </r>
  </si>
  <si>
    <r>
      <rPr>
        <sz val="8"/>
        <rFont val="Arial"/>
      </rPr>
      <t>7 396,81</t>
    </r>
  </si>
  <si>
    <r>
      <rPr>
        <sz val="8"/>
        <rFont val="Arial"/>
      </rPr>
      <t>7 185,26</t>
    </r>
  </si>
  <si>
    <r>
      <rPr>
        <sz val="8"/>
        <rFont val="Arial"/>
      </rPr>
      <t>6 973,71</t>
    </r>
  </si>
  <si>
    <r>
      <rPr>
        <sz val="8"/>
        <rFont val="Arial"/>
      </rPr>
      <t>6 762,16</t>
    </r>
  </si>
  <si>
    <r>
      <rPr>
        <sz val="8"/>
        <rFont val="Arial"/>
      </rPr>
      <t>6 550,60</t>
    </r>
  </si>
  <si>
    <r>
      <rPr>
        <sz val="8"/>
        <rFont val="Arial"/>
      </rPr>
      <t>6 339,05</t>
    </r>
  </si>
  <si>
    <r>
      <rPr>
        <sz val="8"/>
        <rFont val="Arial"/>
      </rPr>
      <t>6 127,49</t>
    </r>
  </si>
  <si>
    <r>
      <rPr>
        <sz val="8"/>
        <rFont val="Arial"/>
      </rPr>
      <t>6 915,94</t>
    </r>
  </si>
  <si>
    <r>
      <rPr>
        <b/>
        <sz val="8"/>
        <rFont val="Arial"/>
      </rPr>
      <t>797 874,25</t>
    </r>
  </si>
  <si>
    <r>
      <rPr>
        <b/>
        <sz val="8"/>
        <rFont val="Arial"/>
      </rPr>
      <t>Сумма к оплате в т.ч. НДС (руб.)</t>
    </r>
  </si>
  <si>
    <r>
      <rPr>
        <sz val="8"/>
        <rFont val="Arial"/>
      </rPr>
      <t>155 971,81</t>
    </r>
  </si>
  <si>
    <r>
      <rPr>
        <sz val="8"/>
        <rFont val="Arial"/>
      </rPr>
      <t>131 834,06</t>
    </r>
  </si>
  <si>
    <r>
      <rPr>
        <sz val="8"/>
        <rFont val="Arial"/>
      </rPr>
      <t>130 405,04</t>
    </r>
  </si>
  <si>
    <r>
      <rPr>
        <sz val="8"/>
        <rFont val="Arial"/>
      </rPr>
      <t>128 976,00</t>
    </r>
  </si>
  <si>
    <r>
      <rPr>
        <sz val="8"/>
        <rFont val="Arial"/>
      </rPr>
      <t>127 546,98</t>
    </r>
  </si>
  <si>
    <r>
      <rPr>
        <sz val="8"/>
        <rFont val="Arial"/>
      </rPr>
      <t>126 117,95</t>
    </r>
  </si>
  <si>
    <r>
      <rPr>
        <sz val="8"/>
        <rFont val="Arial"/>
      </rPr>
      <t>124 688,92</t>
    </r>
  </si>
  <si>
    <r>
      <rPr>
        <sz val="8"/>
        <rFont val="Arial"/>
      </rPr>
      <t>123 259,89</t>
    </r>
  </si>
  <si>
    <r>
      <rPr>
        <sz val="8"/>
        <rFont val="Arial"/>
      </rPr>
      <t>72 661,96</t>
    </r>
  </si>
  <si>
    <r>
      <rPr>
        <sz val="8"/>
        <rFont val="Arial"/>
      </rPr>
      <t>71 719,33</t>
    </r>
  </si>
  <si>
    <r>
      <rPr>
        <sz val="8"/>
        <rFont val="Arial"/>
      </rPr>
      <t>70 776,70</t>
    </r>
  </si>
  <si>
    <r>
      <rPr>
        <sz val="8"/>
        <rFont val="Arial"/>
      </rPr>
      <t>69 834,08</t>
    </r>
  </si>
  <si>
    <r>
      <rPr>
        <sz val="8"/>
        <rFont val="Arial"/>
      </rPr>
      <t>68 891,44</t>
    </r>
  </si>
  <si>
    <r>
      <rPr>
        <sz val="8"/>
        <rFont val="Arial"/>
      </rPr>
      <t>67 948,81</t>
    </r>
  </si>
  <si>
    <r>
      <rPr>
        <sz val="8"/>
        <rFont val="Arial"/>
      </rPr>
      <t>67 006,18</t>
    </r>
  </si>
  <si>
    <r>
      <rPr>
        <sz val="8"/>
        <rFont val="Arial"/>
      </rPr>
      <t>66 063,56</t>
    </r>
  </si>
  <si>
    <r>
      <rPr>
        <sz val="8"/>
        <rFont val="Arial"/>
      </rPr>
      <t>15 952,00</t>
    </r>
  </si>
  <si>
    <r>
      <rPr>
        <sz val="8"/>
        <rFont val="Arial"/>
      </rPr>
      <t>15 495,78</t>
    </r>
  </si>
  <si>
    <r>
      <rPr>
        <sz val="8"/>
        <rFont val="Arial"/>
      </rPr>
      <t>15 039,53</t>
    </r>
  </si>
  <si>
    <r>
      <rPr>
        <sz val="8"/>
        <rFont val="Arial"/>
      </rPr>
      <t>14 583,31</t>
    </r>
  </si>
  <si>
    <r>
      <rPr>
        <sz val="8"/>
        <rFont val="Arial"/>
      </rPr>
      <t>14 127,05</t>
    </r>
  </si>
  <si>
    <r>
      <rPr>
        <sz val="8"/>
        <rFont val="Arial"/>
      </rPr>
      <t>13 670,83</t>
    </r>
  </si>
  <si>
    <r>
      <rPr>
        <sz val="8"/>
        <rFont val="Arial"/>
      </rPr>
      <t>13 214,59</t>
    </r>
  </si>
  <si>
    <r>
      <rPr>
        <sz val="8"/>
        <rFont val="Arial"/>
      </rPr>
      <t>13 758,36</t>
    </r>
  </si>
  <si>
    <r>
      <rPr>
        <b/>
        <sz val="8"/>
        <rFont val="Arial"/>
      </rPr>
      <t>2 514 349,64</t>
    </r>
  </si>
  <si>
    <t>НДС</t>
  </si>
  <si>
    <t>Без НДС</t>
  </si>
  <si>
    <t>разница в стоимости</t>
  </si>
  <si>
    <t>платежи без НДС</t>
  </si>
  <si>
    <t>амортизация БУ</t>
  </si>
  <si>
    <t>амортизация НУ</t>
  </si>
  <si>
    <t>Стоимость для БУ</t>
  </si>
  <si>
    <t>стоимость для НУ</t>
  </si>
  <si>
    <t>выкупная стоимость БЕЗ НДС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</si>
</sst>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8"/>
      <name val="Arial"/>
    </font>
    <font>
      <b/>
      <sz val="8"/>
      <name val="Arial"/>
    </font>
    <font>
      <b/>
      <sz val="10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vertical="top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left" wrapText="1" inden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vertical="top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right" vertical="center"/>
    </xf>
    <xf numFmtId="0" fontId="0" fillId="0" borderId="10" xfId="0" applyBorder="1" applyAlignment="1">
      <alignment horizontal="right"/>
    </xf>
    <xf numFmtId="0" fontId="0" fillId="0" borderId="11" xfId="0" applyBorder="1" applyAlignment="1">
      <alignment horizontal="right"/>
    </xf>
    <xf numFmtId="0" fontId="3" fillId="0" borderId="0" xfId="0" applyFont="1"/>
    <xf numFmtId="4" fontId="0" fillId="0" borderId="10" xfId="0" applyNumberFormat="1" applyBorder="1" applyAlignment="1">
      <alignment horizontal="right"/>
    </xf>
    <xf numFmtId="0" fontId="0" fillId="0" borderId="13" xfId="0" applyFill="1" applyBorder="1" applyAlignment="1">
      <alignment horizontal="right"/>
    </xf>
    <xf numFmtId="0" fontId="0" fillId="0" borderId="12" xfId="0" applyBorder="1" applyAlignment="1">
      <alignment horizontal="center" wrapText="1"/>
    </xf>
    <xf numFmtId="0" fontId="0" fillId="0" borderId="12" xfId="0" applyBorder="1" applyAlignment="1">
      <alignment horizontal="right" vertical="center"/>
    </xf>
    <xf numFmtId="0" fontId="0" fillId="0" borderId="12" xfId="0" applyBorder="1" applyAlignment="1">
      <alignment horizontal="right"/>
    </xf>
    <xf numFmtId="0" fontId="4" fillId="0" borderId="14" xfId="0" applyFont="1" applyBorder="1"/>
    <xf numFmtId="0" fontId="0" fillId="0" borderId="14" xfId="0" applyBorder="1"/>
    <xf numFmtId="2" fontId="0" fillId="0" borderId="14" xfId="0" applyNumberFormat="1" applyBorder="1"/>
    <xf numFmtId="0" fontId="3" fillId="0" borderId="14" xfId="0" applyFont="1" applyBorder="1"/>
    <xf numFmtId="2" fontId="3" fillId="0" borderId="14" xfId="0" applyNumberFormat="1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tabSelected="1" topLeftCell="C1" workbookViewId="0">
      <selection activeCell="J20" sqref="J20"/>
    </sheetView>
  </sheetViews>
  <sheetFormatPr defaultRowHeight="13.2" x14ac:dyDescent="0.25"/>
  <cols>
    <col min="1" max="1" width="64"/>
    <col min="2" max="2" width="19" customWidth="1"/>
    <col min="3" max="3" width="23.6640625" customWidth="1"/>
    <col min="4" max="4" width="20.77734375" customWidth="1"/>
    <col min="5" max="5" width="14.5546875" customWidth="1"/>
    <col min="6" max="6" width="16.21875" bestFit="1" customWidth="1"/>
    <col min="7" max="7" width="27.6640625" bestFit="1" customWidth="1"/>
    <col min="8" max="8" width="13.44140625" customWidth="1"/>
    <col min="9" max="9" width="15.21875" bestFit="1" customWidth="1"/>
    <col min="10" max="10" width="16.88671875" bestFit="1" customWidth="1"/>
    <col min="11" max="11" width="9.109375" customWidth="1"/>
    <col min="13" max="13" width="17.33203125" bestFit="1" customWidth="1"/>
    <col min="14" max="15" width="17.33203125" customWidth="1"/>
    <col min="16" max="16" width="19.33203125" bestFit="1" customWidth="1"/>
  </cols>
  <sheetData>
    <row r="1" spans="1:16" x14ac:dyDescent="0.25">
      <c r="A1" s="1" t="s">
        <v>0</v>
      </c>
    </row>
    <row r="3" spans="1:16" ht="21" x14ac:dyDescent="0.25">
      <c r="A3" s="4" t="s">
        <v>1</v>
      </c>
      <c r="B3" s="5" t="s">
        <v>28</v>
      </c>
      <c r="C3" s="6" t="s">
        <v>54</v>
      </c>
      <c r="D3" s="7" t="s">
        <v>57</v>
      </c>
      <c r="E3" s="15" t="s">
        <v>84</v>
      </c>
      <c r="F3" s="18" t="s">
        <v>113</v>
      </c>
      <c r="G3" s="18" t="s">
        <v>118</v>
      </c>
      <c r="H3" s="18" t="s">
        <v>114</v>
      </c>
      <c r="I3" s="18" t="s">
        <v>115</v>
      </c>
      <c r="J3" s="18" t="s">
        <v>117</v>
      </c>
      <c r="K3" s="19" t="s">
        <v>110</v>
      </c>
      <c r="L3" s="19" t="s">
        <v>111</v>
      </c>
      <c r="M3" s="18" t="s">
        <v>116</v>
      </c>
      <c r="N3" s="18" t="s">
        <v>110</v>
      </c>
      <c r="O3" s="18" t="s">
        <v>111</v>
      </c>
      <c r="P3" s="18" t="s">
        <v>112</v>
      </c>
    </row>
    <row r="4" spans="1:16" x14ac:dyDescent="0.25">
      <c r="A4" s="8" t="s">
        <v>2</v>
      </c>
      <c r="B4" s="8" t="s">
        <v>29</v>
      </c>
      <c r="C4" s="9" t="s">
        <v>55</v>
      </c>
      <c r="D4" s="9" t="s">
        <v>58</v>
      </c>
      <c r="E4" s="16" t="s">
        <v>55</v>
      </c>
      <c r="F4" s="19"/>
      <c r="G4" s="19"/>
      <c r="H4" s="19"/>
      <c r="I4" s="19"/>
      <c r="J4" s="19">
        <v>2270872.7999999998</v>
      </c>
      <c r="K4" s="19">
        <f>J4*18/118</f>
        <v>346404.32542372879</v>
      </c>
      <c r="L4" s="19">
        <f>J4-K4</f>
        <v>1924468.4745762711</v>
      </c>
      <c r="M4" s="19" t="str">
        <f>E29</f>
        <v>2 514 349,64</v>
      </c>
      <c r="N4" s="19">
        <f>M4*18/118</f>
        <v>383544.86033898307</v>
      </c>
      <c r="O4" s="19">
        <f>M4-N4</f>
        <v>2130804.779661017</v>
      </c>
      <c r="P4" s="19">
        <f>O4-L4</f>
        <v>206336.30508474587</v>
      </c>
    </row>
    <row r="5" spans="1:16" x14ac:dyDescent="0.25">
      <c r="A5" s="2" t="s">
        <v>3</v>
      </c>
      <c r="B5" s="2" t="s">
        <v>30</v>
      </c>
      <c r="C5" s="13">
        <v>83649.009999999995</v>
      </c>
      <c r="D5" s="10" t="s">
        <v>59</v>
      </c>
      <c r="E5" s="17" t="s">
        <v>85</v>
      </c>
      <c r="F5" s="19">
        <f>C5-(C5*18/118)</f>
        <v>70888.991525423728</v>
      </c>
      <c r="G5" s="20">
        <f>D5-(D5*18/118)</f>
        <v>61290.508474576272</v>
      </c>
      <c r="H5" s="20">
        <f>O4/37</f>
        <v>57589.318369216679</v>
      </c>
      <c r="I5" s="20">
        <f>L4/37</f>
        <v>52012.661475034358</v>
      </c>
      <c r="J5" s="19"/>
      <c r="K5" s="19"/>
      <c r="L5" s="19"/>
      <c r="M5" s="19"/>
      <c r="N5" s="19"/>
      <c r="O5" s="19"/>
      <c r="P5" s="19"/>
    </row>
    <row r="6" spans="1:16" x14ac:dyDescent="0.25">
      <c r="A6" s="2" t="s">
        <v>4</v>
      </c>
      <c r="B6" s="2" t="s">
        <v>31</v>
      </c>
      <c r="C6" s="13">
        <v>70703.740000000005</v>
      </c>
      <c r="D6" s="10" t="s">
        <v>60</v>
      </c>
      <c r="E6" s="17" t="s">
        <v>86</v>
      </c>
      <c r="F6" s="19">
        <f>C6-(C6*18/118)</f>
        <v>59918.423728813563</v>
      </c>
      <c r="G6" s="20">
        <f t="shared" ref="G6:G28" si="0">D6-(D6*18/118)</f>
        <v>51805.355932203391</v>
      </c>
      <c r="H6" s="20">
        <v>57589.32</v>
      </c>
      <c r="I6" s="20">
        <v>52012.66</v>
      </c>
      <c r="J6" s="19"/>
      <c r="K6" s="19"/>
      <c r="L6" s="19"/>
      <c r="M6" s="19"/>
      <c r="N6" s="19"/>
      <c r="O6" s="19"/>
      <c r="P6" s="19"/>
    </row>
    <row r="7" spans="1:16" x14ac:dyDescent="0.25">
      <c r="A7" s="2" t="s">
        <v>5</v>
      </c>
      <c r="B7" s="2" t="s">
        <v>32</v>
      </c>
      <c r="C7" s="13">
        <v>69937.34</v>
      </c>
      <c r="D7" s="10" t="s">
        <v>61</v>
      </c>
      <c r="E7" s="17" t="s">
        <v>87</v>
      </c>
      <c r="F7" s="19">
        <f>C7-(C7*18/118)</f>
        <v>59268.932203389828</v>
      </c>
      <c r="G7" s="20">
        <f t="shared" si="0"/>
        <v>51243.813559322036</v>
      </c>
      <c r="H7" s="20">
        <v>57589.32</v>
      </c>
      <c r="I7" s="20">
        <v>52012.66</v>
      </c>
      <c r="J7" s="19"/>
      <c r="K7" s="19"/>
      <c r="L7" s="19"/>
      <c r="M7" s="19"/>
      <c r="N7" s="19"/>
      <c r="O7" s="19"/>
      <c r="P7" s="19"/>
    </row>
    <row r="8" spans="1:16" x14ac:dyDescent="0.25">
      <c r="A8" s="2" t="s">
        <v>6</v>
      </c>
      <c r="B8" s="2" t="s">
        <v>33</v>
      </c>
      <c r="C8" s="13">
        <v>69170.929999999993</v>
      </c>
      <c r="D8" s="10" t="s">
        <v>62</v>
      </c>
      <c r="E8" s="17" t="s">
        <v>88</v>
      </c>
      <c r="F8" s="19">
        <f>C8-(C8*18/118)</f>
        <v>58619.432203389828</v>
      </c>
      <c r="G8" s="20">
        <f t="shared" si="0"/>
        <v>50682.262711864409</v>
      </c>
      <c r="H8" s="20">
        <v>57589.32</v>
      </c>
      <c r="I8" s="20">
        <v>52012.66</v>
      </c>
      <c r="J8" s="19"/>
      <c r="K8" s="19"/>
      <c r="L8" s="19"/>
      <c r="M8" s="19"/>
      <c r="N8" s="19"/>
      <c r="O8" s="19"/>
      <c r="P8" s="19"/>
    </row>
    <row r="9" spans="1:16" x14ac:dyDescent="0.25">
      <c r="A9" s="2" t="s">
        <v>7</v>
      </c>
      <c r="B9" s="2" t="s">
        <v>34</v>
      </c>
      <c r="C9" s="13">
        <v>68404.539999999994</v>
      </c>
      <c r="D9" s="10" t="s">
        <v>63</v>
      </c>
      <c r="E9" s="17" t="s">
        <v>89</v>
      </c>
      <c r="F9" s="19">
        <f t="shared" ref="F9:F28" si="1">C9-(C9*18/118)</f>
        <v>57969.949152542365</v>
      </c>
      <c r="G9" s="20">
        <f t="shared" si="0"/>
        <v>50120.711864406781</v>
      </c>
      <c r="H9" s="20">
        <v>57589.32</v>
      </c>
      <c r="I9" s="20">
        <v>52012.66</v>
      </c>
      <c r="J9" s="19"/>
      <c r="K9" s="19"/>
      <c r="L9" s="19"/>
      <c r="M9" s="19"/>
      <c r="N9" s="19"/>
      <c r="O9" s="19"/>
      <c r="P9" s="19"/>
    </row>
    <row r="10" spans="1:16" x14ac:dyDescent="0.25">
      <c r="A10" s="2" t="s">
        <v>8</v>
      </c>
      <c r="B10" s="2" t="s">
        <v>35</v>
      </c>
      <c r="C10" s="13">
        <v>67638.13</v>
      </c>
      <c r="D10" s="10" t="s">
        <v>64</v>
      </c>
      <c r="E10" s="17" t="s">
        <v>90</v>
      </c>
      <c r="F10" s="19">
        <f t="shared" si="1"/>
        <v>57320.44915254238</v>
      </c>
      <c r="G10" s="20">
        <f t="shared" si="0"/>
        <v>49559.169491525419</v>
      </c>
      <c r="H10" s="20">
        <v>57589.32</v>
      </c>
      <c r="I10" s="20">
        <v>52012.66</v>
      </c>
      <c r="J10" s="19"/>
      <c r="K10" s="19"/>
      <c r="L10" s="19"/>
      <c r="M10" s="19"/>
      <c r="N10" s="19"/>
      <c r="O10" s="19"/>
      <c r="P10" s="19"/>
    </row>
    <row r="11" spans="1:16" x14ac:dyDescent="0.25">
      <c r="A11" s="2" t="s">
        <v>9</v>
      </c>
      <c r="B11" s="2" t="s">
        <v>36</v>
      </c>
      <c r="C11" s="13">
        <v>66871.73</v>
      </c>
      <c r="D11" s="10" t="s">
        <v>65</v>
      </c>
      <c r="E11" s="17" t="s">
        <v>91</v>
      </c>
      <c r="F11" s="19">
        <f t="shared" si="1"/>
        <v>56670.957627118638</v>
      </c>
      <c r="G11" s="20">
        <f t="shared" si="0"/>
        <v>48997.618644067799</v>
      </c>
      <c r="H11" s="20">
        <v>57589.32</v>
      </c>
      <c r="I11" s="20">
        <v>52012.66</v>
      </c>
      <c r="J11" s="19"/>
      <c r="K11" s="19"/>
      <c r="L11" s="19"/>
      <c r="M11" s="19"/>
      <c r="N11" s="19"/>
      <c r="O11" s="19"/>
      <c r="P11" s="19"/>
    </row>
    <row r="12" spans="1:16" x14ac:dyDescent="0.25">
      <c r="A12" s="2" t="s">
        <v>10</v>
      </c>
      <c r="B12" s="2" t="s">
        <v>37</v>
      </c>
      <c r="C12" s="13">
        <v>66105.33</v>
      </c>
      <c r="D12" s="10" t="s">
        <v>66</v>
      </c>
      <c r="E12" s="17" t="s">
        <v>92</v>
      </c>
      <c r="F12" s="19">
        <f t="shared" si="1"/>
        <v>56021.466101694918</v>
      </c>
      <c r="G12" s="20">
        <f t="shared" si="0"/>
        <v>48436.067796610165</v>
      </c>
      <c r="H12" s="20">
        <v>57589.32</v>
      </c>
      <c r="I12" s="20">
        <v>52012.66</v>
      </c>
      <c r="J12" s="19"/>
      <c r="K12" s="19"/>
      <c r="L12" s="19"/>
      <c r="M12" s="19"/>
      <c r="N12" s="19"/>
      <c r="O12" s="19"/>
      <c r="P12" s="19"/>
    </row>
    <row r="13" spans="1:16" x14ac:dyDescent="0.25">
      <c r="A13" s="2" t="s">
        <v>11</v>
      </c>
      <c r="B13" s="2" t="s">
        <v>38</v>
      </c>
      <c r="C13" s="13">
        <v>38969.230000000003</v>
      </c>
      <c r="D13" s="10" t="s">
        <v>67</v>
      </c>
      <c r="E13" s="17" t="s">
        <v>93</v>
      </c>
      <c r="F13" s="19">
        <f t="shared" si="1"/>
        <v>33024.771186440681</v>
      </c>
      <c r="G13" s="20">
        <f t="shared" si="0"/>
        <v>28553.161016949154</v>
      </c>
      <c r="H13" s="20">
        <v>57589.32</v>
      </c>
      <c r="I13" s="20">
        <v>52012.66</v>
      </c>
      <c r="J13" s="19"/>
      <c r="K13" s="19"/>
      <c r="L13" s="19"/>
      <c r="M13" s="19"/>
      <c r="N13" s="19"/>
      <c r="O13" s="19"/>
      <c r="P13" s="19"/>
    </row>
    <row r="14" spans="1:16" x14ac:dyDescent="0.25">
      <c r="A14" s="2" t="s">
        <v>12</v>
      </c>
      <c r="B14" s="2" t="s">
        <v>39</v>
      </c>
      <c r="C14" s="13">
        <v>38463.68</v>
      </c>
      <c r="D14" s="10" t="s">
        <v>68</v>
      </c>
      <c r="E14" s="17" t="s">
        <v>94</v>
      </c>
      <c r="F14" s="19">
        <f t="shared" si="1"/>
        <v>32596.338983050846</v>
      </c>
      <c r="G14" s="20">
        <f t="shared" si="0"/>
        <v>28182.754237288136</v>
      </c>
      <c r="H14" s="20">
        <v>57589.32</v>
      </c>
      <c r="I14" s="20">
        <v>52012.66</v>
      </c>
      <c r="J14" s="19"/>
      <c r="K14" s="19"/>
      <c r="L14" s="19"/>
      <c r="M14" s="19"/>
      <c r="N14" s="19"/>
      <c r="O14" s="19"/>
      <c r="P14" s="19"/>
    </row>
    <row r="15" spans="1:16" x14ac:dyDescent="0.25">
      <c r="A15" s="2" t="s">
        <v>13</v>
      </c>
      <c r="B15" s="2" t="s">
        <v>40</v>
      </c>
      <c r="C15" s="13">
        <v>37958.15</v>
      </c>
      <c r="D15" s="10" t="s">
        <v>69</v>
      </c>
      <c r="E15" s="17" t="s">
        <v>95</v>
      </c>
      <c r="F15" s="19">
        <f t="shared" si="1"/>
        <v>32167.923728813559</v>
      </c>
      <c r="G15" s="20">
        <f t="shared" si="0"/>
        <v>27812.330508474581</v>
      </c>
      <c r="H15" s="20">
        <v>57589.32</v>
      </c>
      <c r="I15" s="20">
        <v>52012.66</v>
      </c>
      <c r="J15" s="19"/>
      <c r="K15" s="19"/>
      <c r="L15" s="19"/>
      <c r="M15" s="19"/>
      <c r="N15" s="19"/>
      <c r="O15" s="19"/>
      <c r="P15" s="19"/>
    </row>
    <row r="16" spans="1:16" x14ac:dyDescent="0.25">
      <c r="A16" s="2" t="s">
        <v>14</v>
      </c>
      <c r="B16" s="2" t="s">
        <v>41</v>
      </c>
      <c r="C16" s="13">
        <v>37452.61</v>
      </c>
      <c r="D16" s="10" t="s">
        <v>70</v>
      </c>
      <c r="E16" s="17" t="s">
        <v>96</v>
      </c>
      <c r="F16" s="19">
        <f t="shared" si="1"/>
        <v>31739.5</v>
      </c>
      <c r="G16" s="20">
        <f t="shared" si="0"/>
        <v>27441.923728813563</v>
      </c>
      <c r="H16" s="20">
        <v>57589.32</v>
      </c>
      <c r="I16" s="20">
        <v>52012.66</v>
      </c>
      <c r="J16" s="19"/>
      <c r="K16" s="19"/>
      <c r="L16" s="19"/>
      <c r="M16" s="19"/>
      <c r="N16" s="19"/>
      <c r="O16" s="19"/>
      <c r="P16" s="19"/>
    </row>
    <row r="17" spans="1:16" x14ac:dyDescent="0.25">
      <c r="A17" s="2" t="s">
        <v>15</v>
      </c>
      <c r="B17" s="2" t="s">
        <v>42</v>
      </c>
      <c r="C17" s="13">
        <v>36947.07</v>
      </c>
      <c r="D17" s="10" t="s">
        <v>71</v>
      </c>
      <c r="E17" s="17" t="s">
        <v>97</v>
      </c>
      <c r="F17" s="19">
        <f t="shared" si="1"/>
        <v>31311.076271186441</v>
      </c>
      <c r="G17" s="20">
        <f t="shared" si="0"/>
        <v>27071.5</v>
      </c>
      <c r="H17" s="20">
        <v>57589.32</v>
      </c>
      <c r="I17" s="20">
        <v>52012.66</v>
      </c>
      <c r="J17" s="19"/>
      <c r="K17" s="19"/>
      <c r="L17" s="19"/>
      <c r="M17" s="19"/>
      <c r="N17" s="19"/>
      <c r="O17" s="19"/>
      <c r="P17" s="19"/>
    </row>
    <row r="18" spans="1:16" x14ac:dyDescent="0.25">
      <c r="A18" s="2" t="s">
        <v>16</v>
      </c>
      <c r="B18" s="2" t="s">
        <v>43</v>
      </c>
      <c r="C18" s="13">
        <v>36441.54</v>
      </c>
      <c r="D18" s="10" t="s">
        <v>72</v>
      </c>
      <c r="E18" s="17" t="s">
        <v>98</v>
      </c>
      <c r="F18" s="19">
        <f t="shared" si="1"/>
        <v>30882.661016949154</v>
      </c>
      <c r="G18" s="20">
        <f t="shared" si="0"/>
        <v>26701.076271186441</v>
      </c>
      <c r="H18" s="20">
        <v>57589.32</v>
      </c>
      <c r="I18" s="20">
        <v>52012.66</v>
      </c>
      <c r="J18" s="19"/>
      <c r="K18" s="19"/>
      <c r="L18" s="19"/>
      <c r="M18" s="19"/>
      <c r="N18" s="19"/>
      <c r="O18" s="19"/>
      <c r="P18" s="19"/>
    </row>
    <row r="19" spans="1:16" x14ac:dyDescent="0.25">
      <c r="A19" s="2" t="s">
        <v>17</v>
      </c>
      <c r="B19" s="2" t="s">
        <v>44</v>
      </c>
      <c r="C19" s="13">
        <v>35935.99</v>
      </c>
      <c r="D19" s="10" t="s">
        <v>73</v>
      </c>
      <c r="E19" s="17" t="s">
        <v>99</v>
      </c>
      <c r="F19" s="19">
        <f t="shared" si="1"/>
        <v>30454.228813559319</v>
      </c>
      <c r="G19" s="20">
        <f t="shared" si="0"/>
        <v>26330.669491525423</v>
      </c>
      <c r="H19" s="20">
        <v>57589.32</v>
      </c>
      <c r="I19" s="20">
        <v>52012.66</v>
      </c>
      <c r="J19" s="19"/>
      <c r="K19" s="19"/>
      <c r="L19" s="19"/>
      <c r="M19" s="19"/>
      <c r="N19" s="19"/>
      <c r="O19" s="19"/>
      <c r="P19" s="21"/>
    </row>
    <row r="20" spans="1:16" x14ac:dyDescent="0.25">
      <c r="A20" s="2" t="s">
        <v>18</v>
      </c>
      <c r="B20" s="2" t="s">
        <v>45</v>
      </c>
      <c r="C20" s="13">
        <v>35430.46</v>
      </c>
      <c r="D20" s="10" t="s">
        <v>74</v>
      </c>
      <c r="E20" s="17" t="s">
        <v>100</v>
      </c>
      <c r="F20" s="19">
        <f t="shared" si="1"/>
        <v>30025.813559322032</v>
      </c>
      <c r="G20" s="20">
        <f t="shared" si="0"/>
        <v>25960.254237288136</v>
      </c>
      <c r="H20" s="20">
        <v>57589.32</v>
      </c>
      <c r="I20" s="20">
        <v>52012.66</v>
      </c>
      <c r="J20" s="19"/>
      <c r="K20" s="19"/>
      <c r="L20" s="19"/>
      <c r="M20" s="19"/>
      <c r="N20" s="19"/>
      <c r="O20" s="19"/>
      <c r="P20" s="19"/>
    </row>
    <row r="21" spans="1:16" x14ac:dyDescent="0.25">
      <c r="A21" s="2" t="s">
        <v>19</v>
      </c>
      <c r="B21" s="2" t="s">
        <v>46</v>
      </c>
      <c r="C21" s="13">
        <v>8555.19</v>
      </c>
      <c r="D21" s="10" t="s">
        <v>75</v>
      </c>
      <c r="E21" s="17" t="s">
        <v>101</v>
      </c>
      <c r="F21" s="19">
        <f t="shared" si="1"/>
        <v>7250.1610169491532</v>
      </c>
      <c r="G21" s="20">
        <f t="shared" si="0"/>
        <v>6268.4830508474579</v>
      </c>
      <c r="H21" s="20">
        <v>57589.32</v>
      </c>
      <c r="I21" s="20">
        <v>52012.66</v>
      </c>
      <c r="J21" s="19"/>
      <c r="K21" s="19"/>
      <c r="L21" s="19"/>
      <c r="M21" s="19"/>
      <c r="N21" s="19"/>
      <c r="O21" s="19"/>
      <c r="P21" s="19"/>
    </row>
    <row r="22" spans="1:16" x14ac:dyDescent="0.25">
      <c r="A22" s="2" t="s">
        <v>20</v>
      </c>
      <c r="B22" s="2" t="s">
        <v>47</v>
      </c>
      <c r="C22" s="13">
        <v>8310.52</v>
      </c>
      <c r="D22" s="10" t="s">
        <v>76</v>
      </c>
      <c r="E22" s="17" t="s">
        <v>102</v>
      </c>
      <c r="F22" s="19">
        <f t="shared" si="1"/>
        <v>7042.8135593220341</v>
      </c>
      <c r="G22" s="20">
        <f t="shared" si="0"/>
        <v>6089.203389830509</v>
      </c>
      <c r="H22" s="20">
        <v>57589.32</v>
      </c>
      <c r="I22" s="20">
        <v>52012.66</v>
      </c>
      <c r="J22" s="19"/>
      <c r="K22" s="19"/>
      <c r="L22" s="19"/>
      <c r="M22" s="19"/>
      <c r="N22" s="19"/>
      <c r="O22" s="19"/>
      <c r="P22" s="19"/>
    </row>
    <row r="23" spans="1:16" x14ac:dyDescent="0.25">
      <c r="A23" s="2" t="s">
        <v>21</v>
      </c>
      <c r="B23" s="2" t="s">
        <v>48</v>
      </c>
      <c r="C23" s="13">
        <v>8065.82</v>
      </c>
      <c r="D23" s="10" t="s">
        <v>77</v>
      </c>
      <c r="E23" s="17" t="s">
        <v>103</v>
      </c>
      <c r="F23" s="19">
        <f t="shared" si="1"/>
        <v>6835.4406779661012</v>
      </c>
      <c r="G23" s="20">
        <f t="shared" si="0"/>
        <v>5909.9237288135591</v>
      </c>
      <c r="H23" s="20">
        <v>57589.32</v>
      </c>
      <c r="I23" s="20">
        <v>52012.66</v>
      </c>
      <c r="J23" s="19"/>
      <c r="K23" s="19"/>
      <c r="L23" s="19"/>
      <c r="M23" s="19"/>
      <c r="N23" s="19"/>
      <c r="O23" s="19"/>
      <c r="P23" s="19"/>
    </row>
    <row r="24" spans="1:16" x14ac:dyDescent="0.25">
      <c r="A24" s="2" t="s">
        <v>22</v>
      </c>
      <c r="B24" s="2" t="s">
        <v>49</v>
      </c>
      <c r="C24" s="13">
        <v>7821.15</v>
      </c>
      <c r="D24" s="10" t="s">
        <v>78</v>
      </c>
      <c r="E24" s="17" t="s">
        <v>104</v>
      </c>
      <c r="F24" s="19">
        <f t="shared" si="1"/>
        <v>6628.093220338983</v>
      </c>
      <c r="G24" s="20">
        <f t="shared" si="0"/>
        <v>5730.6440677966102</v>
      </c>
      <c r="H24" s="20">
        <v>57589.32</v>
      </c>
      <c r="I24" s="20">
        <v>52012.66</v>
      </c>
      <c r="J24" s="19"/>
      <c r="K24" s="19"/>
      <c r="L24" s="19"/>
      <c r="M24" s="19"/>
      <c r="N24" s="19"/>
      <c r="O24" s="19"/>
      <c r="P24" s="19"/>
    </row>
    <row r="25" spans="1:16" x14ac:dyDescent="0.25">
      <c r="A25" s="2" t="s">
        <v>23</v>
      </c>
      <c r="B25" s="2" t="s">
        <v>50</v>
      </c>
      <c r="C25" s="13">
        <v>7576.45</v>
      </c>
      <c r="D25" s="10" t="s">
        <v>79</v>
      </c>
      <c r="E25" s="17" t="s">
        <v>105</v>
      </c>
      <c r="F25" s="19">
        <f t="shared" si="1"/>
        <v>6420.7203389830502</v>
      </c>
      <c r="G25" s="20">
        <f t="shared" si="0"/>
        <v>5551.3559322033898</v>
      </c>
      <c r="H25" s="20">
        <v>57589.32</v>
      </c>
      <c r="I25" s="20">
        <v>52012.66</v>
      </c>
      <c r="J25" s="19"/>
      <c r="K25" s="19"/>
      <c r="L25" s="19"/>
      <c r="M25" s="19"/>
      <c r="N25" s="19"/>
      <c r="O25" s="19"/>
      <c r="P25" s="19"/>
    </row>
    <row r="26" spans="1:16" x14ac:dyDescent="0.25">
      <c r="A26" s="2" t="s">
        <v>24</v>
      </c>
      <c r="B26" s="2" t="s">
        <v>51</v>
      </c>
      <c r="C26" s="13">
        <v>7331.78</v>
      </c>
      <c r="D26" s="10" t="s">
        <v>80</v>
      </c>
      <c r="E26" s="17" t="s">
        <v>106</v>
      </c>
      <c r="F26" s="19">
        <f t="shared" si="1"/>
        <v>6213.3728813559319</v>
      </c>
      <c r="G26" s="20">
        <f t="shared" si="0"/>
        <v>5372.0762711864409</v>
      </c>
      <c r="H26" s="20">
        <v>57589.32</v>
      </c>
      <c r="I26" s="20">
        <v>52012.66</v>
      </c>
      <c r="J26" s="19"/>
      <c r="K26" s="19"/>
      <c r="L26" s="19"/>
      <c r="M26" s="19"/>
      <c r="N26" s="19"/>
      <c r="O26" s="19"/>
      <c r="P26" s="19"/>
    </row>
    <row r="27" spans="1:16" x14ac:dyDescent="0.25">
      <c r="A27" s="2" t="s">
        <v>25</v>
      </c>
      <c r="B27" s="2" t="s">
        <v>52</v>
      </c>
      <c r="C27" s="13">
        <v>7087.1</v>
      </c>
      <c r="D27" s="10" t="s">
        <v>81</v>
      </c>
      <c r="E27" s="17" t="s">
        <v>107</v>
      </c>
      <c r="F27" s="19">
        <f t="shared" si="1"/>
        <v>6006.016949152543</v>
      </c>
      <c r="G27" s="20">
        <f t="shared" si="0"/>
        <v>5192.7881355932204</v>
      </c>
      <c r="H27" s="20">
        <v>57589.32</v>
      </c>
      <c r="I27" s="20">
        <v>52012.66</v>
      </c>
      <c r="J27" s="19"/>
      <c r="K27" s="19"/>
      <c r="L27" s="19"/>
      <c r="M27" s="19"/>
      <c r="N27" s="19"/>
      <c r="O27" s="19"/>
      <c r="P27" s="19"/>
    </row>
    <row r="28" spans="1:16" x14ac:dyDescent="0.25">
      <c r="A28" s="2" t="s">
        <v>26</v>
      </c>
      <c r="B28" s="2" t="s">
        <v>53</v>
      </c>
      <c r="C28" s="13">
        <v>6842.42</v>
      </c>
      <c r="D28" s="10" t="s">
        <v>82</v>
      </c>
      <c r="E28" s="17" t="s">
        <v>108</v>
      </c>
      <c r="F28" s="19">
        <f t="shared" si="1"/>
        <v>5798.6610169491523</v>
      </c>
      <c r="G28" s="20">
        <f t="shared" si="0"/>
        <v>5860.9661016949149</v>
      </c>
      <c r="H28" s="20">
        <v>57589.32</v>
      </c>
      <c r="I28" s="20">
        <v>52012.66</v>
      </c>
      <c r="J28" s="19"/>
      <c r="K28" s="19"/>
      <c r="L28" s="19"/>
      <c r="M28" s="19"/>
      <c r="N28" s="19"/>
      <c r="O28" s="19"/>
      <c r="P28" s="19"/>
    </row>
    <row r="29" spans="1:16" x14ac:dyDescent="0.25">
      <c r="A29" s="11" t="s">
        <v>27</v>
      </c>
      <c r="B29" s="3"/>
      <c r="C29" s="11" t="s">
        <v>56</v>
      </c>
      <c r="D29" s="11" t="s">
        <v>83</v>
      </c>
      <c r="E29" s="17" t="s">
        <v>109</v>
      </c>
      <c r="F29" s="21">
        <f>SUM(F5:F28)</f>
        <v>781076.19491525402</v>
      </c>
      <c r="G29" s="22">
        <f>SUM(G5:G28)</f>
        <v>676164.61864406778</v>
      </c>
      <c r="H29" s="22">
        <f>SUM(H5:H28)</f>
        <v>1382143.6783692166</v>
      </c>
      <c r="I29" s="22">
        <f>SUM(I5:I28)</f>
        <v>1248303.8414750346</v>
      </c>
      <c r="J29" s="19"/>
      <c r="K29" s="19"/>
      <c r="L29" s="19"/>
      <c r="M29" s="19"/>
      <c r="N29" s="19"/>
      <c r="O29" s="19"/>
      <c r="P29" s="19"/>
    </row>
    <row r="30" spans="1:16" x14ac:dyDescent="0.25">
      <c r="A30" s="3"/>
      <c r="B30" s="3"/>
      <c r="E30" s="14"/>
    </row>
    <row r="31" spans="1:16" x14ac:dyDescent="0.25">
      <c r="E31" s="1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nikitina.ns</dc:creator>
  <cp:keywords/>
  <cp:lastModifiedBy>MasterUser</cp:lastModifiedBy>
  <dcterms:modified xsi:type="dcterms:W3CDTF">2015-01-23T08:05:54Z</dcterms:modified>
</cp:coreProperties>
</file>