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Проводки" sheetId="3" r:id="rId1"/>
    <sheet name="Шахматка" sheetId="1" r:id="rId2"/>
    <sheet name="Взносы" sheetId="2" r:id="rId3"/>
  </sheets>
  <calcPr calcId="145621"/>
</workbook>
</file>

<file path=xl/calcChain.xml><?xml version="1.0" encoding="utf-8"?>
<calcChain xmlns="http://schemas.openxmlformats.org/spreadsheetml/2006/main">
  <c r="D8" i="3" l="1"/>
  <c r="D7" i="3"/>
  <c r="D5" i="3"/>
  <c r="D2" i="3"/>
  <c r="D2" i="2"/>
  <c r="C2" i="2"/>
  <c r="F2" i="2" s="1"/>
  <c r="B2" i="2"/>
</calcChain>
</file>

<file path=xl/sharedStrings.xml><?xml version="1.0" encoding="utf-8"?>
<sst xmlns="http://schemas.openxmlformats.org/spreadsheetml/2006/main" count="33" uniqueCount="21">
  <si>
    <t>Расчеты с персоналом по оплате труда
Кт 70</t>
  </si>
  <si>
    <t>Расчеты по социальному страхованию
Кт 69.01</t>
  </si>
  <si>
    <t>Обязательное пенсионное страхование
Кт 69.02.7</t>
  </si>
  <si>
    <t>Федеральный фонд ОМС
Кт 69.03.1</t>
  </si>
  <si>
    <t>Расчеты по обязательному социальному страхованию от несчастных случаев на производстве и профессиональных заболеваний
Кт 69.11</t>
  </si>
  <si>
    <t>Всего расходов</t>
  </si>
  <si>
    <t>Дебет \ Кредит</t>
  </si>
  <si>
    <t>Деб. обороты</t>
  </si>
  <si>
    <t>Кред. обороты</t>
  </si>
  <si>
    <t>08</t>
  </si>
  <si>
    <t>60</t>
  </si>
  <si>
    <t>19</t>
  </si>
  <si>
    <t>51</t>
  </si>
  <si>
    <t>70</t>
  </si>
  <si>
    <t>69</t>
  </si>
  <si>
    <t>10</t>
  </si>
  <si>
    <t>01</t>
  </si>
  <si>
    <t>20</t>
  </si>
  <si>
    <t>02</t>
  </si>
  <si>
    <t>формула</t>
  </si>
  <si>
    <t>формула, ФСС НСС и ПЗ (травматизм не учитываем)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</si>
</sst>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center" vertical="center" wrapText="1"/>
    </xf>
    <xf numFmtId="0" fontId="3" fillId="0" borderId="3" xfId="2" applyNumberFormat="1" applyFont="1" applyBorder="1" applyAlignment="1">
      <alignment horizontal="left" vertical="top"/>
    </xf>
    <xf numFmtId="165" fontId="4" fillId="0" borderId="4" xfId="2" applyNumberFormat="1" applyFont="1" applyBorder="1" applyAlignment="1">
      <alignment horizontal="left" vertical="top"/>
    </xf>
    <xf numFmtId="1" fontId="4" fillId="0" borderId="4" xfId="2" applyNumberFormat="1" applyFont="1" applyBorder="1" applyAlignment="1">
      <alignment horizontal="left" vertical="top"/>
    </xf>
    <xf numFmtId="0" fontId="3" fillId="0" borderId="5" xfId="2" applyNumberFormat="1" applyFont="1" applyBorder="1" applyAlignment="1">
      <alignment horizontal="left" vertical="top"/>
    </xf>
    <xf numFmtId="165" fontId="4" fillId="0" borderId="6" xfId="2" applyNumberFormat="1" applyFont="1" applyBorder="1" applyAlignment="1">
      <alignment horizontal="left" vertical="top"/>
    </xf>
    <xf numFmtId="0" fontId="4" fillId="0" borderId="7" xfId="2" applyNumberFormat="1" applyFont="1" applyBorder="1" applyAlignment="1">
      <alignment horizontal="left" vertical="top"/>
    </xf>
    <xf numFmtId="4" fontId="4" fillId="0" borderId="7" xfId="2" applyNumberFormat="1" applyFont="1" applyBorder="1" applyAlignment="1">
      <alignment horizontal="right" vertical="top"/>
    </xf>
    <xf numFmtId="4" fontId="4" fillId="0" borderId="8" xfId="2" applyNumberFormat="1" applyFont="1" applyBorder="1" applyAlignment="1">
      <alignment horizontal="right" vertical="top"/>
    </xf>
    <xf numFmtId="2" fontId="4" fillId="0" borderId="7" xfId="2" applyNumberFormat="1" applyFont="1" applyBorder="1" applyAlignment="1">
      <alignment horizontal="right" vertical="top"/>
    </xf>
    <xf numFmtId="1" fontId="4" fillId="0" borderId="6" xfId="2" applyNumberFormat="1" applyFont="1" applyBorder="1" applyAlignment="1">
      <alignment horizontal="left" vertical="top"/>
    </xf>
    <xf numFmtId="2" fontId="4" fillId="0" borderId="8" xfId="2" applyNumberFormat="1" applyFont="1" applyBorder="1" applyAlignment="1">
      <alignment horizontal="right" vertical="top"/>
    </xf>
    <xf numFmtId="0" fontId="3" fillId="0" borderId="9" xfId="2" applyNumberFormat="1" applyFont="1" applyBorder="1" applyAlignment="1">
      <alignment horizontal="left" vertical="top"/>
    </xf>
    <xf numFmtId="2" fontId="4" fillId="0" borderId="10" xfId="2" applyNumberFormat="1" applyFont="1" applyBorder="1" applyAlignment="1">
      <alignment horizontal="right" vertical="top"/>
    </xf>
    <xf numFmtId="4" fontId="4" fillId="0" borderId="10" xfId="2" applyNumberFormat="1" applyFont="1" applyBorder="1" applyAlignment="1">
      <alignment horizontal="right" vertical="top"/>
    </xf>
    <xf numFmtId="4" fontId="4" fillId="0" borderId="11" xfId="2" applyNumberFormat="1" applyFont="1" applyBorder="1" applyAlignment="1">
      <alignment horizontal="right" vertical="top"/>
    </xf>
    <xf numFmtId="0" fontId="5" fillId="0" borderId="1" xfId="1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" fontId="0" fillId="0" borderId="0" xfId="0" applyNumberFormat="1"/>
  </cellXfs>
  <cellStyles count="3">
    <cellStyle name="Обычный" xfId="0" builtinId="0"/>
    <cellStyle name="Обычный_Лист1" xfId="2"/>
    <cellStyle name="Обычный_Лист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8"/>
  <sheetViews>
    <sheetView tabSelected="1" workbookViewId="0">
      <selection activeCell="C21" sqref="C21"/>
    </sheetView>
  </sheetViews>
  <sheetFormatPr defaultRowHeight="14.5" x14ac:dyDescent="0.35"/>
  <cols>
    <col min="1" max="1" width="1.81640625" bestFit="1" customWidth="1"/>
    <col min="2" max="3" width="8.7265625" style="19"/>
    <col min="4" max="4" width="8.7265625" style="20"/>
  </cols>
  <sheetData>
    <row r="1" spans="1:5" x14ac:dyDescent="0.35">
      <c r="A1">
        <v>1</v>
      </c>
      <c r="B1" s="19" t="s">
        <v>9</v>
      </c>
      <c r="C1" s="19" t="s">
        <v>10</v>
      </c>
      <c r="D1" s="20">
        <v>6000</v>
      </c>
    </row>
    <row r="2" spans="1:5" x14ac:dyDescent="0.35">
      <c r="A2">
        <v>2</v>
      </c>
      <c r="B2" s="19" t="s">
        <v>11</v>
      </c>
      <c r="C2" s="19" t="s">
        <v>10</v>
      </c>
      <c r="D2" s="20">
        <f>D1*18/100</f>
        <v>1080</v>
      </c>
      <c r="E2" t="s">
        <v>19</v>
      </c>
    </row>
    <row r="3" spans="1:5" x14ac:dyDescent="0.35">
      <c r="A3">
        <v>3</v>
      </c>
      <c r="B3" s="19" t="s">
        <v>10</v>
      </c>
      <c r="C3" s="19" t="s">
        <v>12</v>
      </c>
      <c r="D3" s="20">
        <v>7200</v>
      </c>
    </row>
    <row r="4" spans="1:5" x14ac:dyDescent="0.35">
      <c r="A4">
        <v>4</v>
      </c>
      <c r="B4" s="19" t="s">
        <v>9</v>
      </c>
      <c r="C4" s="19" t="s">
        <v>13</v>
      </c>
      <c r="D4" s="20">
        <v>300</v>
      </c>
    </row>
    <row r="5" spans="1:5" x14ac:dyDescent="0.35">
      <c r="A5">
        <v>5</v>
      </c>
      <c r="B5" s="19" t="s">
        <v>9</v>
      </c>
      <c r="C5" s="19" t="s">
        <v>14</v>
      </c>
      <c r="D5" s="20">
        <f>D4*30%</f>
        <v>90</v>
      </c>
      <c r="E5" t="s">
        <v>20</v>
      </c>
    </row>
    <row r="6" spans="1:5" x14ac:dyDescent="0.35">
      <c r="A6">
        <v>6</v>
      </c>
      <c r="B6" s="19" t="s">
        <v>9</v>
      </c>
      <c r="C6" s="19" t="s">
        <v>15</v>
      </c>
      <c r="D6" s="20">
        <v>100</v>
      </c>
    </row>
    <row r="7" spans="1:5" x14ac:dyDescent="0.35">
      <c r="A7">
        <v>7</v>
      </c>
      <c r="B7" s="19" t="s">
        <v>16</v>
      </c>
      <c r="C7" s="19" t="s">
        <v>9</v>
      </c>
      <c r="D7" s="20">
        <f>D1+D4+D5+D6</f>
        <v>6490</v>
      </c>
      <c r="E7" t="s">
        <v>19</v>
      </c>
    </row>
    <row r="8" spans="1:5" x14ac:dyDescent="0.35">
      <c r="A8">
        <v>8</v>
      </c>
      <c r="B8" s="19" t="s">
        <v>17</v>
      </c>
      <c r="C8" s="19" t="s">
        <v>18</v>
      </c>
      <c r="D8" s="20">
        <f>D7*15%/12</f>
        <v>81.125</v>
      </c>
      <c r="E8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"/>
  <sheetViews>
    <sheetView workbookViewId="0">
      <selection activeCell="I7" sqref="I7"/>
    </sheetView>
  </sheetViews>
  <sheetFormatPr defaultRowHeight="14.5" x14ac:dyDescent="0.35"/>
  <cols>
    <col min="1" max="1" width="13.08984375" bestFit="1" customWidth="1"/>
    <col min="2" max="8" width="7.1796875" customWidth="1"/>
    <col min="9" max="9" width="12.08984375" bestFit="1" customWidth="1"/>
  </cols>
  <sheetData>
    <row r="1" spans="1:9" ht="15" thickBot="1" x14ac:dyDescent="0.4">
      <c r="A1" s="3" t="s">
        <v>6</v>
      </c>
      <c r="B1" s="4">
        <v>2</v>
      </c>
      <c r="C1" s="4">
        <v>8</v>
      </c>
      <c r="D1" s="5">
        <v>10</v>
      </c>
      <c r="E1" s="5">
        <v>51</v>
      </c>
      <c r="F1" s="5">
        <v>60</v>
      </c>
      <c r="G1" s="5">
        <v>69</v>
      </c>
      <c r="H1" s="5">
        <v>70</v>
      </c>
      <c r="I1" s="6" t="s">
        <v>7</v>
      </c>
    </row>
    <row r="2" spans="1:9" x14ac:dyDescent="0.35">
      <c r="A2" s="7">
        <v>1</v>
      </c>
      <c r="B2" s="8"/>
      <c r="C2" s="9">
        <v>6490</v>
      </c>
      <c r="D2" s="8"/>
      <c r="E2" s="8"/>
      <c r="F2" s="8"/>
      <c r="G2" s="8"/>
      <c r="H2" s="8"/>
      <c r="I2" s="10">
        <v>6490</v>
      </c>
    </row>
    <row r="3" spans="1:9" x14ac:dyDescent="0.35">
      <c r="A3" s="7">
        <v>8</v>
      </c>
      <c r="B3" s="8"/>
      <c r="C3" s="8"/>
      <c r="D3" s="11">
        <v>100</v>
      </c>
      <c r="E3" s="8"/>
      <c r="F3" s="9">
        <v>6000</v>
      </c>
      <c r="G3" s="11">
        <v>90</v>
      </c>
      <c r="H3" s="11">
        <v>300</v>
      </c>
      <c r="I3" s="10">
        <v>6490</v>
      </c>
    </row>
    <row r="4" spans="1:9" x14ac:dyDescent="0.35">
      <c r="A4" s="12">
        <v>19</v>
      </c>
      <c r="B4" s="8"/>
      <c r="C4" s="8"/>
      <c r="D4" s="8"/>
      <c r="E4" s="8"/>
      <c r="F4" s="9">
        <v>1080</v>
      </c>
      <c r="G4" s="8"/>
      <c r="H4" s="8"/>
      <c r="I4" s="10">
        <v>1080</v>
      </c>
    </row>
    <row r="5" spans="1:9" x14ac:dyDescent="0.35">
      <c r="A5" s="12">
        <v>20</v>
      </c>
      <c r="B5" s="11">
        <v>81.13</v>
      </c>
      <c r="C5" s="8"/>
      <c r="D5" s="8"/>
      <c r="E5" s="8"/>
      <c r="F5" s="8"/>
      <c r="G5" s="8"/>
      <c r="H5" s="8"/>
      <c r="I5" s="13">
        <v>81.13</v>
      </c>
    </row>
    <row r="6" spans="1:9" x14ac:dyDescent="0.35">
      <c r="A6" s="12">
        <v>60</v>
      </c>
      <c r="B6" s="8"/>
      <c r="C6" s="8"/>
      <c r="D6" s="8"/>
      <c r="E6" s="9">
        <v>7200</v>
      </c>
      <c r="F6" s="8"/>
      <c r="G6" s="8"/>
      <c r="H6" s="8"/>
      <c r="I6" s="10">
        <v>7200</v>
      </c>
    </row>
    <row r="7" spans="1:9" ht="15" thickBot="1" x14ac:dyDescent="0.4">
      <c r="A7" s="14" t="s">
        <v>8</v>
      </c>
      <c r="B7" s="15">
        <v>81.13</v>
      </c>
      <c r="C7" s="16">
        <v>6490</v>
      </c>
      <c r="D7" s="15">
        <v>100</v>
      </c>
      <c r="E7" s="16">
        <v>7200</v>
      </c>
      <c r="F7" s="16">
        <v>7080</v>
      </c>
      <c r="G7" s="15">
        <v>90</v>
      </c>
      <c r="H7" s="15">
        <v>300</v>
      </c>
      <c r="I7" s="17">
        <v>21341.13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3"/>
  <sheetViews>
    <sheetView workbookViewId="0">
      <selection activeCell="E11" sqref="E11"/>
    </sheetView>
  </sheetViews>
  <sheetFormatPr defaultRowHeight="14.5" x14ac:dyDescent="0.35"/>
  <cols>
    <col min="1" max="1" width="14.7265625" customWidth="1"/>
    <col min="2" max="2" width="13.90625" customWidth="1"/>
    <col min="3" max="3" width="13.1796875" customWidth="1"/>
    <col min="4" max="5" width="17.08984375" customWidth="1"/>
    <col min="6" max="6" width="10.90625" customWidth="1"/>
  </cols>
  <sheetData>
    <row r="1" spans="1:6" ht="115.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8" t="s">
        <v>4</v>
      </c>
      <c r="F1" s="2" t="s">
        <v>5</v>
      </c>
    </row>
    <row r="2" spans="1:6" x14ac:dyDescent="0.35">
      <c r="A2">
        <v>300</v>
      </c>
      <c r="B2">
        <f>A2*2.9%</f>
        <v>8.6999999999999993</v>
      </c>
      <c r="C2">
        <f>A2*22%</f>
        <v>66</v>
      </c>
      <c r="D2">
        <f>A2*5.1%</f>
        <v>15.299999999999999</v>
      </c>
      <c r="F2">
        <f>SUM(A2:E2)</f>
        <v>390</v>
      </c>
    </row>
    <row r="3" spans="1:6" x14ac:dyDescent="0.35">
      <c r="B3" t="s">
        <v>19</v>
      </c>
      <c r="C3" t="s">
        <v>19</v>
      </c>
      <c r="D3" t="s">
        <v>19</v>
      </c>
      <c r="F3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Проводки</vt:lpstr>
      <vt:lpstr>Шахматка</vt:lpstr>
      <vt:lpstr>Взносы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2016-01-17T09:36:02Z</dcterms:modified>
</cp:coreProperties>
</file>