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120" yWindow="120" windowWidth="9720" windowHeight="7320" activeTab="1"/>
  </bookViews>
  <sheets>
    <sheet name="Условие задачи" sheetId="1" r:id="rId1"/>
    <sheet name="Самолетики" sheetId="2" r:id="rId2"/>
  </sheets>
  <definedNames>
    <definedName name="_xlnm.Print_Area" localSheetId="1">Самолетики!$A$1:$X$60</definedName>
  </definedNames>
  <calcPr calcId="145621" refMode="R1C1"/>
</workbook>
</file>

<file path=xl/calcChain.xml><?xml version="1.0" encoding="utf-8"?>
<calcChain xmlns="http://schemas.openxmlformats.org/spreadsheetml/2006/main">
  <c r="I59" i="2" l="1"/>
  <c r="R47" i="2" l="1"/>
  <c r="W55" i="2" s="1"/>
  <c r="I47" i="2"/>
  <c r="R56" i="2" s="1"/>
  <c r="R55" i="2"/>
  <c r="R21" i="2"/>
  <c r="W53" i="2" s="1"/>
  <c r="C47" i="2"/>
  <c r="R57" i="2" s="1"/>
  <c r="C21" i="2"/>
  <c r="R53" i="2" s="1"/>
  <c r="I21" i="2"/>
  <c r="R54" i="2"/>
  <c r="X21" i="2"/>
  <c r="W54" i="2" s="1"/>
  <c r="W58" i="2" l="1"/>
  <c r="R58" i="2"/>
  <c r="U60" i="2" s="1"/>
</calcChain>
</file>

<file path=xl/sharedStrings.xml><?xml version="1.0" encoding="utf-8"?>
<sst xmlns="http://schemas.openxmlformats.org/spreadsheetml/2006/main" count="230" uniqueCount="162">
  <si>
    <t>1.1.</t>
  </si>
  <si>
    <t xml:space="preserve">1. </t>
  </si>
  <si>
    <t>Создано АО. Учредители 7 человек. Они внесли в качестве вклада в уставный капитал:</t>
  </si>
  <si>
    <t>1.2.</t>
  </si>
  <si>
    <t>1.3.</t>
  </si>
  <si>
    <t>товары</t>
  </si>
  <si>
    <t xml:space="preserve">здание стоимостью </t>
  </si>
  <si>
    <t>600.000</t>
  </si>
  <si>
    <t xml:space="preserve">автомобиль стоимостью </t>
  </si>
  <si>
    <t>100.000</t>
  </si>
  <si>
    <t>250.000</t>
  </si>
  <si>
    <t>1.4.</t>
  </si>
  <si>
    <t>1.5.</t>
  </si>
  <si>
    <t>наличные</t>
  </si>
  <si>
    <t>1.6.</t>
  </si>
  <si>
    <t>в безналичном порядке</t>
  </si>
  <si>
    <t>1.7.</t>
  </si>
  <si>
    <t>400.000</t>
  </si>
  <si>
    <t>300.000</t>
  </si>
  <si>
    <t>2.</t>
  </si>
  <si>
    <t>На расчетный счет поступили 600.000 в виде кредита, полученного у банка</t>
  </si>
  <si>
    <t>3.</t>
  </si>
  <si>
    <t>4.</t>
  </si>
  <si>
    <t>Отгружен покупателю товар покупной стоимостью 150.000, по цене 200.000</t>
  </si>
  <si>
    <t>На расчетный счет поступили 200.000 за отгруженный в п.3 товар</t>
  </si>
  <si>
    <t>5.</t>
  </si>
  <si>
    <t xml:space="preserve">6. </t>
  </si>
  <si>
    <t>7.</t>
  </si>
  <si>
    <t>У поставщика куплен факс на сумму 15.000</t>
  </si>
  <si>
    <t>8.</t>
  </si>
  <si>
    <t>У поставщика куплен товар на сумму 100.000</t>
  </si>
  <si>
    <t>9.</t>
  </si>
  <si>
    <t>10.</t>
  </si>
  <si>
    <t>Отгружен покупателю товар покупной стоимостью 100.000, по цене 140.000</t>
  </si>
  <si>
    <t>11.</t>
  </si>
  <si>
    <t>У поставщика куплен товар на сумму 70.000</t>
  </si>
  <si>
    <t>12.</t>
  </si>
  <si>
    <t>Купленный в п.11 товар продан покупателю за 100.000</t>
  </si>
  <si>
    <t>13.</t>
  </si>
  <si>
    <t>Покупателем из п.12 произведена оплата за товар в полном объеме в кассу</t>
  </si>
  <si>
    <t>14.</t>
  </si>
  <si>
    <t>Выручка п.13 сдана на расчетный счет</t>
  </si>
  <si>
    <t xml:space="preserve">15. </t>
  </si>
  <si>
    <t>С расчетного счета погашена задолженность за купленный у поставщика товар в сумме 50.000</t>
  </si>
  <si>
    <t>16.</t>
  </si>
  <si>
    <t>На расчетный счет поступила оплата от покупателя по п.10</t>
  </si>
  <si>
    <t>17.</t>
  </si>
  <si>
    <t>В результате пожара списан на убытки автомобиль</t>
  </si>
  <si>
    <t>18.</t>
  </si>
  <si>
    <t>В состав учредителей вошел акционер и внес в качестве вклада в УК товары на сумму 150.000</t>
  </si>
  <si>
    <t>19.</t>
  </si>
  <si>
    <t>20.</t>
  </si>
  <si>
    <t>Товары, поступившие в п.18, реализованы покупателю в полном объеме по цене 220.000</t>
  </si>
  <si>
    <t>Пришла частичная от покупателя по п.19 в сумме 100.000 на расчетный счет</t>
  </si>
  <si>
    <t>21.</t>
  </si>
  <si>
    <t>По прошествии месяца с момента п.5 на расчетный счет поступило 110.000, из них 10.000 проценты</t>
  </si>
  <si>
    <t>22.</t>
  </si>
  <si>
    <t>За счет прибыли учеличен уставный капитал на 30.000</t>
  </si>
  <si>
    <t>23.</t>
  </si>
  <si>
    <t>С расчетного счета возвращен кредит банка по п.2</t>
  </si>
  <si>
    <t>24.</t>
  </si>
  <si>
    <t>25.</t>
  </si>
  <si>
    <t>С расчетного счета оплачены проценты за пользование кредитом по п.2</t>
  </si>
  <si>
    <t>26.</t>
  </si>
  <si>
    <t>На расчетный счет от покупателя поступила оплата 80.000</t>
  </si>
  <si>
    <t>27.</t>
  </si>
  <si>
    <t>Украден факс, виновные лица не найдены, он списан на убытки</t>
  </si>
  <si>
    <t>Заполните все эти операции на листе 2, рассчитайте конечные цифры баланса.</t>
  </si>
  <si>
    <t>АКТИВ</t>
  </si>
  <si>
    <t>Дт</t>
  </si>
  <si>
    <t>Кт</t>
  </si>
  <si>
    <t>Основные средства</t>
  </si>
  <si>
    <t>Счет 01, "Основные средства"</t>
  </si>
  <si>
    <t>Счет 41, "Товары"</t>
  </si>
  <si>
    <t>Счет 50, "Касса"</t>
  </si>
  <si>
    <t>Счет 51, "Расчетный счет"</t>
  </si>
  <si>
    <t>Дебеторская задолженность</t>
  </si>
  <si>
    <t>ПАССИВ</t>
  </si>
  <si>
    <t>Счет 80, "Уставный капитал"</t>
  </si>
  <si>
    <t>Кредиторская задолженность</t>
  </si>
  <si>
    <t>Прибыль</t>
  </si>
  <si>
    <t>БАЛАНС</t>
  </si>
  <si>
    <t>Активы</t>
  </si>
  <si>
    <t>Товары</t>
  </si>
  <si>
    <t>Касса</t>
  </si>
  <si>
    <t>Расчетный счет</t>
  </si>
  <si>
    <t>Дебиторская задолженность</t>
  </si>
  <si>
    <t>Пассивы</t>
  </si>
  <si>
    <t>Уставный капитал</t>
  </si>
  <si>
    <t xml:space="preserve">С расчетного счета дан кредит сторонней организации </t>
  </si>
  <si>
    <t>на сумму 100.000 под 10% в месяц сроком на 1 месяц</t>
  </si>
  <si>
    <t>№</t>
  </si>
  <si>
    <t>Начислены проценты по кредиту банка из п.2 за счет прибыли, исходя из 20% годовых за 2 месяца</t>
  </si>
  <si>
    <t>У поставщика куплена офисная техника на сумму 45.000</t>
  </si>
  <si>
    <t>Произведена оплата покупок с расчетного счета по п.п.6,7,8</t>
  </si>
  <si>
    <t>Основы бухучета. Практическая работа №2</t>
  </si>
  <si>
    <t>страница 1</t>
  </si>
  <si>
    <t>страница 2</t>
  </si>
  <si>
    <t>51-62</t>
  </si>
  <si>
    <t>41-60</t>
  </si>
  <si>
    <t>60-51 45000р 15000р 100000р</t>
  </si>
  <si>
    <t>90.02-41 100000р, 62-90.01 140000р</t>
  </si>
  <si>
    <t>90.02-41 70000р, 62-90.01 100000р</t>
  </si>
  <si>
    <t>50-62 100000р</t>
  </si>
  <si>
    <t>51-50 100000р</t>
  </si>
  <si>
    <t>60-51</t>
  </si>
  <si>
    <t>51-62 140000р</t>
  </si>
  <si>
    <t>75-80, 41-75 150000р</t>
  </si>
  <si>
    <t>90.02-41 150000р, 62-90.01 220000р</t>
  </si>
  <si>
    <t>66-51 600000р</t>
  </si>
  <si>
    <t>91.02-66 600000р*20/12*2=20000р</t>
  </si>
  <si>
    <t>66-51 20000р</t>
  </si>
  <si>
    <t>91.02-10 15000р</t>
  </si>
  <si>
    <t>41-75</t>
  </si>
  <si>
    <t>50-75</t>
  </si>
  <si>
    <t>51-75</t>
  </si>
  <si>
    <t>75-80 2000000р</t>
  </si>
  <si>
    <t>1.1</t>
  </si>
  <si>
    <t>01</t>
  </si>
  <si>
    <t>1.2</t>
  </si>
  <si>
    <t>1.3</t>
  </si>
  <si>
    <t>41</t>
  </si>
  <si>
    <t>1.4</t>
  </si>
  <si>
    <t>1.5</t>
  </si>
  <si>
    <t>50</t>
  </si>
  <si>
    <t>1.6</t>
  </si>
  <si>
    <t>51</t>
  </si>
  <si>
    <t>1.7</t>
  </si>
  <si>
    <t>75</t>
  </si>
  <si>
    <t>2</t>
  </si>
  <si>
    <t>51-66 / счет 66 пассивный, отражен и Д и К в таблице Кредиторы в пассиве</t>
  </si>
  <si>
    <t>90.02-41 150000р, 62-90.01 200000р / счет 62 активный, отражен и Д и К в таблице Дебиторы в активе</t>
  </si>
  <si>
    <t>58-51 100000р / счет 58 активный, отражен и Д и К в таблице Дебиторы в активе</t>
  </si>
  <si>
    <t>66</t>
  </si>
  <si>
    <t>3</t>
  </si>
  <si>
    <t>4</t>
  </si>
  <si>
    <t>5</t>
  </si>
  <si>
    <t>6</t>
  </si>
  <si>
    <t>7</t>
  </si>
  <si>
    <t>8</t>
  </si>
  <si>
    <t>9</t>
  </si>
  <si>
    <t>11</t>
  </si>
  <si>
    <t>60</t>
  </si>
  <si>
    <t>15</t>
  </si>
  <si>
    <t>91</t>
  </si>
  <si>
    <t>18</t>
  </si>
  <si>
    <t>51-58 100000р, 51-76 10000р, 76-91.01 10000р / счет 76 активно-пассивный, отражен и Д и К в таблице Дебиторы в активе, сальдо может быть и по Д и по К у этого счета, но тк закрывается в ноль, все равно с какой стороны отразить</t>
  </si>
  <si>
    <t>91.02-01 100000р</t>
  </si>
  <si>
    <t>58</t>
  </si>
  <si>
    <t>76</t>
  </si>
  <si>
    <t>99-84 в задаче не используем, 84-80 30000р</t>
  </si>
  <si>
    <t>22</t>
  </si>
  <si>
    <t>84</t>
  </si>
  <si>
    <t>23</t>
  </si>
  <si>
    <t>24</t>
  </si>
  <si>
    <t>25</t>
  </si>
  <si>
    <t>01-75 счет 75 активный, отражен и Д и К в таблице Дебиторы в активе</t>
  </si>
  <si>
    <t>01-75</t>
  </si>
  <si>
    <t>01-60 / счет 60 пассивный, отражен и Д и К в таблице Кредиторы в пассиве</t>
  </si>
  <si>
    <t>01-60</t>
  </si>
  <si>
    <t>51-62 не сказано за что, значит аванс и отражаем в Кредиторской задолженности в пассиве</t>
  </si>
  <si>
    <t>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</si>
</sst>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0" x14ac:knownFonts="1">
    <font>
      <sz val="1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7030A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16" fontId="0" fillId="0" borderId="0" xfId="0" applyNumberForma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0" fillId="0" borderId="0" xfId="0" applyFill="1"/>
    <xf numFmtId="0" fontId="0" fillId="0" borderId="0" xfId="0" applyFill="1" applyBorder="1"/>
    <xf numFmtId="0" fontId="0" fillId="2" borderId="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6" xfId="0" applyFont="1" applyFill="1" applyBorder="1"/>
    <xf numFmtId="0" fontId="0" fillId="0" borderId="6" xfId="0" applyFill="1" applyBorder="1"/>
    <xf numFmtId="0" fontId="1" fillId="0" borderId="0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8" xfId="0" applyFill="1" applyBorder="1"/>
    <xf numFmtId="0" fontId="0" fillId="0" borderId="5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1" fillId="0" borderId="11" xfId="0" applyFont="1" applyFill="1" applyBorder="1"/>
    <xf numFmtId="0" fontId="0" fillId="0" borderId="11" xfId="0" applyBorder="1"/>
    <xf numFmtId="0" fontId="0" fillId="0" borderId="9" xfId="0" applyBorder="1"/>
    <xf numFmtId="164" fontId="1" fillId="0" borderId="0" xfId="0" applyNumberFormat="1" applyFont="1" applyFill="1"/>
    <xf numFmtId="164" fontId="0" fillId="0" borderId="8" xfId="0" applyNumberFormat="1" applyFill="1" applyBorder="1"/>
    <xf numFmtId="164" fontId="0" fillId="3" borderId="1" xfId="0" applyNumberForma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164" fontId="1" fillId="0" borderId="4" xfId="0" applyNumberFormat="1" applyFont="1" applyFill="1" applyBorder="1"/>
    <xf numFmtId="164" fontId="0" fillId="0" borderId="0" xfId="0" applyNumberFormat="1" applyFill="1"/>
    <xf numFmtId="0" fontId="4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 applyFill="1"/>
    <xf numFmtId="0" fontId="7" fillId="0" borderId="0" xfId="0" applyFont="1"/>
    <xf numFmtId="0" fontId="8" fillId="0" borderId="0" xfId="0" applyFont="1" applyFill="1"/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/>
    <xf numFmtId="0" fontId="5" fillId="4" borderId="0" xfId="0" applyFont="1" applyFill="1"/>
    <xf numFmtId="3" fontId="3" fillId="0" borderId="0" xfId="0" applyNumberFormat="1" applyFont="1"/>
    <xf numFmtId="3" fontId="0" fillId="0" borderId="0" xfId="0" applyNumberFormat="1"/>
    <xf numFmtId="3" fontId="1" fillId="0" borderId="0" xfId="0" applyNumberFormat="1" applyFont="1" applyFill="1"/>
    <xf numFmtId="49" fontId="5" fillId="0" borderId="0" xfId="0" applyNumberFormat="1" applyFont="1"/>
    <xf numFmtId="49" fontId="5" fillId="0" borderId="0" xfId="0" applyNumberFormat="1" applyFont="1" applyFill="1"/>
    <xf numFmtId="49" fontId="8" fillId="0" borderId="0" xfId="0" applyNumberFormat="1" applyFont="1" applyFill="1"/>
    <xf numFmtId="49" fontId="5" fillId="4" borderId="0" xfId="0" applyNumberFormat="1" applyFont="1" applyFill="1"/>
    <xf numFmtId="49" fontId="5" fillId="0" borderId="11" xfId="0" applyNumberFormat="1" applyFont="1" applyFill="1" applyBorder="1"/>
    <xf numFmtId="16" fontId="5" fillId="4" borderId="0" xfId="0" applyNumberFormat="1" applyFont="1" applyFill="1"/>
    <xf numFmtId="49" fontId="0" fillId="0" borderId="0" xfId="0" applyNumberFormat="1" applyFill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0" borderId="5" xfId="0" applyNumberFormat="1" applyFill="1" applyBorder="1" applyAlignment="1">
      <alignment horizontal="right"/>
    </xf>
    <xf numFmtId="49" fontId="0" fillId="0" borderId="11" xfId="0" applyNumberFormat="1" applyFill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Fill="1" applyAlignment="1">
      <alignment horizontal="left"/>
    </xf>
    <xf numFmtId="49" fontId="0" fillId="0" borderId="8" xfId="0" applyNumberForma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Fill="1" applyAlignment="1"/>
    <xf numFmtId="49" fontId="3" fillId="0" borderId="0" xfId="0" applyNumberFormat="1" applyFont="1" applyFill="1" applyAlignment="1"/>
    <xf numFmtId="49" fontId="0" fillId="0" borderId="8" xfId="0" applyNumberFormat="1" applyFill="1" applyBorder="1" applyAlignment="1"/>
    <xf numFmtId="49" fontId="0" fillId="0" borderId="11" xfId="0" applyNumberFormat="1" applyFill="1" applyBorder="1" applyAlignment="1"/>
    <xf numFmtId="49" fontId="0" fillId="0" borderId="0" xfId="0" applyNumberFormat="1" applyAlignment="1"/>
    <xf numFmtId="3" fontId="0" fillId="0" borderId="0" xfId="0" applyNumberFormat="1" applyFill="1"/>
    <xf numFmtId="3" fontId="0" fillId="0" borderId="4" xfId="0" applyNumberFormat="1" applyFill="1" applyBorder="1" applyAlignment="1">
      <alignment horizontal="center" vertical="center" wrapText="1"/>
    </xf>
    <xf numFmtId="3" fontId="0" fillId="0" borderId="8" xfId="0" applyNumberForma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5" fillId="0" borderId="11" xfId="0" applyFont="1" applyFill="1" applyBorder="1"/>
    <xf numFmtId="0" fontId="5" fillId="2" borderId="2" xfId="0" applyFont="1" applyFill="1" applyBorder="1" applyAlignment="1">
      <alignment horizontal="center"/>
    </xf>
    <xf numFmtId="0" fontId="5" fillId="4" borderId="0" xfId="0" applyFont="1" applyFill="1" applyBorder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49" fontId="0" fillId="0" borderId="0" xfId="0" applyNumberFormat="1"/>
    <xf numFmtId="49" fontId="0" fillId="0" borderId="11" xfId="0" applyNumberFormat="1" applyBorder="1" applyAlignment="1">
      <alignment horizontal="right"/>
    </xf>
    <xf numFmtId="49" fontId="0" fillId="2" borderId="3" xfId="0" applyNumberFormat="1" applyFill="1" applyBorder="1" applyAlignment="1">
      <alignment horizontal="right"/>
    </xf>
    <xf numFmtId="0" fontId="5" fillId="0" borderId="0" xfId="0" applyFont="1" applyAlignment="1">
      <alignment wrapText="1"/>
    </xf>
    <xf numFmtId="0" fontId="9" fillId="0" borderId="5" xfId="0" applyFont="1" applyFill="1" applyBorder="1"/>
    <xf numFmtId="49" fontId="9" fillId="0" borderId="0" xfId="0" applyNumberFormat="1" applyFont="1" applyFill="1" applyAlignment="1">
      <alignment horizontal="left"/>
    </xf>
    <xf numFmtId="0" fontId="9" fillId="0" borderId="6" xfId="0" applyFont="1" applyFill="1" applyBorder="1"/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/>
    </xf>
    <xf numFmtId="49" fontId="9" fillId="0" borderId="5" xfId="0" applyNumberFormat="1" applyFont="1" applyBorder="1" applyAlignment="1">
      <alignment horizontal="right"/>
    </xf>
    <xf numFmtId="49" fontId="9" fillId="0" borderId="0" xfId="0" applyNumberFormat="1" applyFont="1" applyFill="1" applyAlignment="1"/>
    <xf numFmtId="49" fontId="9" fillId="0" borderId="6" xfId="0" applyNumberFormat="1" applyFont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49" fontId="9" fillId="0" borderId="6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0" xfId="0" applyNumberFormat="1" applyFont="1" applyFill="1" applyBorder="1" applyAlignment="1"/>
    <xf numFmtId="0" fontId="9" fillId="0" borderId="7" xfId="0" applyFont="1" applyFill="1" applyBorder="1"/>
    <xf numFmtId="49" fontId="9" fillId="0" borderId="4" xfId="0" applyNumberFormat="1" applyFont="1" applyFill="1" applyBorder="1" applyAlignment="1">
      <alignment horizontal="left"/>
    </xf>
    <xf numFmtId="0" fontId="9" fillId="0" borderId="5" xfId="0" applyFont="1" applyBorder="1"/>
    <xf numFmtId="0" fontId="9" fillId="0" borderId="6" xfId="0" applyFont="1" applyBorder="1"/>
    <xf numFmtId="49" fontId="9" fillId="0" borderId="8" xfId="0" applyNumberFormat="1" applyFont="1" applyFill="1" applyBorder="1" applyAlignment="1"/>
    <xf numFmtId="49" fontId="6" fillId="0" borderId="0" xfId="0" applyNumberFormat="1" applyFont="1"/>
    <xf numFmtId="164" fontId="5" fillId="0" borderId="0" xfId="0" applyNumberFormat="1" applyFont="1"/>
    <xf numFmtId="49" fontId="9" fillId="0" borderId="13" xfId="0" applyNumberFormat="1" applyFont="1" applyFill="1" applyBorder="1" applyAlignment="1"/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3"/>
  <sheetViews>
    <sheetView view="pageBreakPreview" topLeftCell="A25" zoomScale="80" zoomScaleNormal="100" zoomScaleSheetLayoutView="80" workbookViewId="0">
      <selection activeCell="L41" sqref="L41"/>
    </sheetView>
  </sheetViews>
  <sheetFormatPr defaultRowHeight="12.5" x14ac:dyDescent="0.25"/>
  <cols>
    <col min="1" max="1" width="4.453125" customWidth="1"/>
    <col min="6" max="6" width="8.7265625" style="89"/>
    <col min="12" max="12" width="95.81640625" customWidth="1"/>
  </cols>
  <sheetData>
    <row r="2" spans="1:11" ht="15.5" x14ac:dyDescent="0.35">
      <c r="A2" s="30" t="s">
        <v>95</v>
      </c>
    </row>
    <row r="3" spans="1:11" ht="15.5" x14ac:dyDescent="0.35">
      <c r="A3" s="30" t="s">
        <v>96</v>
      </c>
    </row>
    <row r="5" spans="1:11" x14ac:dyDescent="0.25">
      <c r="A5" t="s">
        <v>1</v>
      </c>
      <c r="B5" s="31" t="s">
        <v>2</v>
      </c>
      <c r="K5" s="37" t="s">
        <v>116</v>
      </c>
    </row>
    <row r="7" spans="1:11" x14ac:dyDescent="0.25">
      <c r="A7" s="31" t="s">
        <v>0</v>
      </c>
      <c r="B7" t="s">
        <v>6</v>
      </c>
      <c r="E7" t="s">
        <v>7</v>
      </c>
      <c r="F7" s="42" t="s">
        <v>156</v>
      </c>
    </row>
    <row r="8" spans="1:11" x14ac:dyDescent="0.25">
      <c r="A8" t="s">
        <v>3</v>
      </c>
      <c r="B8" t="s">
        <v>8</v>
      </c>
      <c r="E8" t="s">
        <v>9</v>
      </c>
      <c r="F8" s="42" t="s">
        <v>157</v>
      </c>
    </row>
    <row r="9" spans="1:11" x14ac:dyDescent="0.25">
      <c r="A9" t="s">
        <v>4</v>
      </c>
      <c r="B9" t="s">
        <v>5</v>
      </c>
      <c r="E9" t="s">
        <v>10</v>
      </c>
      <c r="F9" s="42" t="s">
        <v>113</v>
      </c>
    </row>
    <row r="10" spans="1:11" x14ac:dyDescent="0.25">
      <c r="A10" s="1" t="s">
        <v>11</v>
      </c>
      <c r="B10" t="s">
        <v>5</v>
      </c>
      <c r="E10" t="s">
        <v>10</v>
      </c>
      <c r="F10" s="42" t="s">
        <v>113</v>
      </c>
    </row>
    <row r="11" spans="1:11" x14ac:dyDescent="0.25">
      <c r="A11" t="s">
        <v>12</v>
      </c>
      <c r="B11" t="s">
        <v>13</v>
      </c>
      <c r="E11" t="s">
        <v>18</v>
      </c>
      <c r="F11" s="42" t="s">
        <v>114</v>
      </c>
    </row>
    <row r="12" spans="1:11" x14ac:dyDescent="0.25">
      <c r="A12" t="s">
        <v>14</v>
      </c>
      <c r="B12" t="s">
        <v>15</v>
      </c>
      <c r="E12" t="s">
        <v>9</v>
      </c>
      <c r="F12" s="42" t="s">
        <v>115</v>
      </c>
    </row>
    <row r="13" spans="1:11" x14ac:dyDescent="0.25">
      <c r="A13" t="s">
        <v>16</v>
      </c>
      <c r="B13" t="s">
        <v>15</v>
      </c>
      <c r="E13" t="s">
        <v>17</v>
      </c>
      <c r="F13" s="42" t="s">
        <v>115</v>
      </c>
    </row>
    <row r="15" spans="1:11" x14ac:dyDescent="0.25">
      <c r="A15" t="s">
        <v>19</v>
      </c>
      <c r="B15" s="31" t="s">
        <v>20</v>
      </c>
      <c r="J15" s="37" t="s">
        <v>130</v>
      </c>
      <c r="K15" s="37"/>
    </row>
    <row r="16" spans="1:11" x14ac:dyDescent="0.25">
      <c r="A16" t="s">
        <v>21</v>
      </c>
      <c r="B16" t="s">
        <v>23</v>
      </c>
      <c r="J16" s="37" t="s">
        <v>131</v>
      </c>
      <c r="K16" s="37"/>
    </row>
    <row r="17" spans="1:13" x14ac:dyDescent="0.25">
      <c r="A17" t="s">
        <v>22</v>
      </c>
      <c r="B17" t="s">
        <v>24</v>
      </c>
      <c r="J17" s="37" t="s">
        <v>98</v>
      </c>
      <c r="K17" s="37"/>
    </row>
    <row r="18" spans="1:13" x14ac:dyDescent="0.25">
      <c r="A18" t="s">
        <v>25</v>
      </c>
      <c r="B18" t="s">
        <v>89</v>
      </c>
      <c r="J18" s="37" t="s">
        <v>132</v>
      </c>
      <c r="K18" s="37"/>
    </row>
    <row r="19" spans="1:13" x14ac:dyDescent="0.25">
      <c r="B19" t="s">
        <v>90</v>
      </c>
      <c r="J19" s="37"/>
      <c r="K19" s="37"/>
    </row>
    <row r="20" spans="1:13" x14ac:dyDescent="0.25">
      <c r="A20" t="s">
        <v>26</v>
      </c>
      <c r="B20" t="s">
        <v>93</v>
      </c>
      <c r="J20" s="37" t="s">
        <v>158</v>
      </c>
      <c r="K20" s="37"/>
    </row>
    <row r="21" spans="1:13" x14ac:dyDescent="0.25">
      <c r="A21" t="s">
        <v>27</v>
      </c>
      <c r="B21" t="s">
        <v>28</v>
      </c>
      <c r="J21" s="42" t="s">
        <v>159</v>
      </c>
      <c r="K21" s="37"/>
    </row>
    <row r="22" spans="1:13" x14ac:dyDescent="0.25">
      <c r="A22" t="s">
        <v>29</v>
      </c>
      <c r="B22" t="s">
        <v>30</v>
      </c>
      <c r="J22" s="37" t="s">
        <v>99</v>
      </c>
      <c r="K22" s="37"/>
    </row>
    <row r="23" spans="1:13" x14ac:dyDescent="0.25">
      <c r="A23" t="s">
        <v>31</v>
      </c>
      <c r="B23" t="s">
        <v>94</v>
      </c>
      <c r="J23" s="37" t="s">
        <v>100</v>
      </c>
      <c r="K23" s="37"/>
    </row>
    <row r="24" spans="1:13" x14ac:dyDescent="0.25">
      <c r="A24" t="s">
        <v>32</v>
      </c>
      <c r="B24" t="s">
        <v>33</v>
      </c>
      <c r="J24" s="37" t="s">
        <v>101</v>
      </c>
      <c r="K24" s="37"/>
    </row>
    <row r="25" spans="1:13" x14ac:dyDescent="0.25">
      <c r="A25" t="s">
        <v>34</v>
      </c>
      <c r="B25" t="s">
        <v>35</v>
      </c>
      <c r="J25" s="37" t="s">
        <v>99</v>
      </c>
      <c r="K25" s="37"/>
    </row>
    <row r="26" spans="1:13" x14ac:dyDescent="0.25">
      <c r="A26" t="s">
        <v>36</v>
      </c>
      <c r="B26" t="s">
        <v>37</v>
      </c>
      <c r="J26" s="37" t="s">
        <v>102</v>
      </c>
      <c r="K26" s="37"/>
    </row>
    <row r="27" spans="1:13" x14ac:dyDescent="0.25">
      <c r="A27" t="s">
        <v>38</v>
      </c>
      <c r="B27" t="s">
        <v>39</v>
      </c>
      <c r="J27" s="37" t="s">
        <v>103</v>
      </c>
      <c r="K27" s="37"/>
    </row>
    <row r="28" spans="1:13" x14ac:dyDescent="0.25">
      <c r="A28" t="s">
        <v>40</v>
      </c>
      <c r="B28" t="s">
        <v>41</v>
      </c>
      <c r="J28" s="37" t="s">
        <v>104</v>
      </c>
      <c r="K28" s="37"/>
    </row>
    <row r="29" spans="1:13" x14ac:dyDescent="0.25">
      <c r="A29" t="s">
        <v>42</v>
      </c>
      <c r="B29" t="s">
        <v>43</v>
      </c>
      <c r="L29" s="37" t="s">
        <v>105</v>
      </c>
      <c r="M29" s="37"/>
    </row>
    <row r="30" spans="1:13" x14ac:dyDescent="0.25">
      <c r="A30" t="s">
        <v>44</v>
      </c>
      <c r="B30" t="s">
        <v>45</v>
      </c>
      <c r="L30" s="37" t="s">
        <v>106</v>
      </c>
      <c r="M30" s="37"/>
    </row>
    <row r="31" spans="1:13" x14ac:dyDescent="0.25">
      <c r="A31" t="s">
        <v>46</v>
      </c>
      <c r="B31" t="s">
        <v>47</v>
      </c>
      <c r="L31" s="37" t="s">
        <v>147</v>
      </c>
      <c r="M31" s="37"/>
    </row>
    <row r="32" spans="1:13" x14ac:dyDescent="0.25">
      <c r="A32" t="s">
        <v>48</v>
      </c>
      <c r="B32" t="s">
        <v>49</v>
      </c>
      <c r="L32" s="37" t="s">
        <v>107</v>
      </c>
      <c r="M32" s="37"/>
    </row>
    <row r="33" spans="1:13" s="32" customFormat="1" x14ac:dyDescent="0.25">
      <c r="A33" s="32" t="s">
        <v>50</v>
      </c>
      <c r="B33" s="32" t="s">
        <v>52</v>
      </c>
      <c r="F33" s="111"/>
      <c r="L33" s="37" t="s">
        <v>108</v>
      </c>
      <c r="M33" s="37"/>
    </row>
    <row r="34" spans="1:13" x14ac:dyDescent="0.25">
      <c r="A34" t="s">
        <v>51</v>
      </c>
      <c r="B34" t="s">
        <v>53</v>
      </c>
      <c r="L34" s="37" t="s">
        <v>98</v>
      </c>
      <c r="M34" s="37"/>
    </row>
    <row r="35" spans="1:13" ht="37.5" x14ac:dyDescent="0.25">
      <c r="A35" t="s">
        <v>54</v>
      </c>
      <c r="B35" t="s">
        <v>55</v>
      </c>
      <c r="L35" s="92" t="s">
        <v>146</v>
      </c>
      <c r="M35" s="37"/>
    </row>
    <row r="36" spans="1:13" x14ac:dyDescent="0.25">
      <c r="A36" t="s">
        <v>56</v>
      </c>
      <c r="B36" t="s">
        <v>57</v>
      </c>
      <c r="L36" s="37" t="s">
        <v>150</v>
      </c>
      <c r="M36" s="37"/>
    </row>
    <row r="37" spans="1:13" x14ac:dyDescent="0.25">
      <c r="A37" t="s">
        <v>58</v>
      </c>
      <c r="B37" t="s">
        <v>59</v>
      </c>
      <c r="L37" s="37" t="s">
        <v>109</v>
      </c>
      <c r="M37" s="37"/>
    </row>
    <row r="38" spans="1:13" x14ac:dyDescent="0.25">
      <c r="A38" t="s">
        <v>60</v>
      </c>
      <c r="B38" t="s">
        <v>92</v>
      </c>
      <c r="L38" s="37" t="s">
        <v>110</v>
      </c>
      <c r="M38" s="37"/>
    </row>
    <row r="39" spans="1:13" x14ac:dyDescent="0.25">
      <c r="A39" t="s">
        <v>61</v>
      </c>
      <c r="B39" t="s">
        <v>62</v>
      </c>
      <c r="L39" s="37" t="s">
        <v>111</v>
      </c>
      <c r="M39" s="37"/>
    </row>
    <row r="40" spans="1:13" x14ac:dyDescent="0.25">
      <c r="A40" t="s">
        <v>63</v>
      </c>
      <c r="B40" t="s">
        <v>64</v>
      </c>
      <c r="L40" s="37" t="s">
        <v>160</v>
      </c>
      <c r="M40" s="37"/>
    </row>
    <row r="41" spans="1:13" x14ac:dyDescent="0.25">
      <c r="A41" t="s">
        <v>65</v>
      </c>
      <c r="B41" t="s">
        <v>66</v>
      </c>
      <c r="L41" s="37" t="s">
        <v>112</v>
      </c>
      <c r="M41" s="37"/>
    </row>
    <row r="43" spans="1:13" x14ac:dyDescent="0.25">
      <c r="A43" t="s">
        <v>67</v>
      </c>
    </row>
  </sheetData>
  <phoneticPr fontId="0" type="noConversion"/>
  <pageMargins left="0.31496062992125984" right="0.27559055118110237" top="0.98425196850393704" bottom="0.98425196850393704" header="0.51181102362204722" footer="0.51181102362204722"/>
  <pageSetup paperSize="9" scale="7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0"/>
  <sheetViews>
    <sheetView tabSelected="1" view="pageBreakPreview" topLeftCell="A43" zoomScale="70" zoomScaleNormal="100" zoomScaleSheetLayoutView="70" workbookViewId="0">
      <selection activeCell="E63" sqref="E63:F63"/>
    </sheetView>
  </sheetViews>
  <sheetFormatPr defaultRowHeight="12.5" x14ac:dyDescent="0.25"/>
  <cols>
    <col min="1" max="1" width="3.453125" customWidth="1"/>
    <col min="2" max="2" width="3.81640625" style="37" customWidth="1"/>
    <col min="3" max="3" width="9.7265625" bestFit="1" customWidth="1"/>
    <col min="4" max="4" width="10.453125" customWidth="1"/>
    <col min="5" max="5" width="8.7265625" style="55"/>
    <col min="6" max="6" width="10.7265625" bestFit="1" customWidth="1"/>
    <col min="8" max="8" width="4.81640625" style="37" customWidth="1"/>
    <col min="9" max="9" width="9.7265625" style="40" bestFit="1" customWidth="1"/>
    <col min="11" max="11" width="8.7265625" style="86"/>
    <col min="12" max="12" width="8.7265625" style="40"/>
    <col min="13" max="13" width="3.54296875" customWidth="1"/>
    <col min="14" max="14" width="6.1796875" style="42" customWidth="1"/>
    <col min="15" max="15" width="9.7265625" bestFit="1" customWidth="1"/>
    <col min="16" max="16" width="8.7265625" style="52"/>
    <col min="17" max="17" width="8.7265625" style="60"/>
    <col min="18" max="18" width="9.7265625" bestFit="1" customWidth="1"/>
    <col min="19" max="19" width="3.7265625" customWidth="1"/>
    <col min="20" max="20" width="5.453125" style="37" customWidth="1"/>
    <col min="21" max="21" width="11.453125" customWidth="1"/>
    <col min="22" max="22" width="8.7265625" style="52"/>
    <col min="23" max="23" width="9.7265625" style="86" bestFit="1" customWidth="1"/>
  </cols>
  <sheetData>
    <row r="1" spans="1:25" x14ac:dyDescent="0.25">
      <c r="A1" s="5"/>
      <c r="B1" s="33"/>
      <c r="C1" s="5"/>
      <c r="D1" s="5"/>
      <c r="E1" s="53"/>
      <c r="F1" s="5"/>
      <c r="G1" s="6"/>
      <c r="H1" s="33"/>
      <c r="I1" s="61"/>
      <c r="J1" s="5"/>
      <c r="K1" s="82"/>
      <c r="L1" s="61"/>
      <c r="M1" s="18"/>
      <c r="N1" s="43"/>
      <c r="O1" s="5"/>
      <c r="P1" s="48"/>
      <c r="Q1" s="56"/>
      <c r="R1" s="5"/>
      <c r="S1" s="5"/>
      <c r="T1" s="33"/>
      <c r="U1" s="5"/>
      <c r="V1" s="48"/>
      <c r="W1" s="82"/>
      <c r="X1" s="5"/>
      <c r="Y1" s="2"/>
    </row>
    <row r="2" spans="1:25" ht="15.5" x14ac:dyDescent="0.35">
      <c r="A2" s="5"/>
      <c r="B2" s="34" t="s">
        <v>95</v>
      </c>
      <c r="C2" s="5"/>
      <c r="D2" s="5"/>
      <c r="E2" s="53"/>
      <c r="F2" s="5"/>
      <c r="G2" s="6"/>
      <c r="H2" s="33"/>
      <c r="I2" s="61"/>
      <c r="J2" s="5"/>
      <c r="K2" s="82"/>
      <c r="L2" s="61"/>
      <c r="M2" s="18"/>
      <c r="N2" s="43"/>
      <c r="O2" s="5"/>
      <c r="P2" s="48"/>
      <c r="Q2" s="56"/>
      <c r="R2" s="5"/>
      <c r="S2" s="5"/>
      <c r="T2" s="33"/>
      <c r="U2" s="5"/>
      <c r="V2" s="48"/>
      <c r="W2" s="82"/>
      <c r="X2" s="5"/>
      <c r="Y2" s="2"/>
    </row>
    <row r="3" spans="1:25" ht="15.5" x14ac:dyDescent="0.35">
      <c r="A3" s="5"/>
      <c r="B3" s="34" t="s">
        <v>97</v>
      </c>
      <c r="C3" s="5"/>
      <c r="D3" s="5"/>
      <c r="E3" s="53"/>
      <c r="F3" s="5"/>
      <c r="G3" s="6"/>
      <c r="H3" s="33"/>
      <c r="I3" s="61"/>
      <c r="J3" s="5"/>
      <c r="K3" s="82"/>
      <c r="L3" s="61"/>
      <c r="M3" s="18"/>
      <c r="N3" s="43"/>
      <c r="O3" s="5"/>
      <c r="P3" s="48"/>
      <c r="Q3" s="56"/>
      <c r="R3" s="5"/>
      <c r="S3" s="5"/>
      <c r="T3" s="33"/>
      <c r="U3" s="5"/>
      <c r="V3" s="48"/>
      <c r="W3" s="82"/>
      <c r="X3" s="5"/>
      <c r="Y3" s="2"/>
    </row>
    <row r="4" spans="1:25" x14ac:dyDescent="0.25">
      <c r="A4" s="5"/>
      <c r="B4" s="33"/>
      <c r="C4" s="5"/>
      <c r="D4" s="5"/>
      <c r="E4" s="53"/>
      <c r="F4" s="5"/>
      <c r="G4" s="6"/>
      <c r="H4" s="33"/>
      <c r="I4" s="61"/>
      <c r="J4" s="5"/>
      <c r="K4" s="82"/>
      <c r="L4" s="61"/>
      <c r="M4" s="18"/>
      <c r="N4" s="43"/>
      <c r="O4" s="5"/>
      <c r="P4" s="48"/>
      <c r="Q4" s="56"/>
      <c r="R4" s="5"/>
      <c r="S4" s="5"/>
      <c r="T4" s="33"/>
      <c r="U4" s="5"/>
      <c r="V4" s="48"/>
      <c r="W4" s="82"/>
      <c r="X4" s="5"/>
      <c r="Y4" s="2"/>
    </row>
    <row r="5" spans="1:25" ht="13" x14ac:dyDescent="0.3">
      <c r="A5" s="5"/>
      <c r="B5" s="35" t="s">
        <v>68</v>
      </c>
      <c r="C5" s="5"/>
      <c r="D5" s="5"/>
      <c r="E5" s="53"/>
      <c r="F5" s="5"/>
      <c r="G5" s="6"/>
      <c r="H5" s="33"/>
      <c r="I5" s="61"/>
      <c r="J5" s="5"/>
      <c r="K5" s="82"/>
      <c r="L5" s="61"/>
      <c r="M5" s="18"/>
      <c r="N5" s="44" t="s">
        <v>77</v>
      </c>
      <c r="O5" s="5"/>
      <c r="P5" s="48"/>
      <c r="Q5" s="56"/>
      <c r="R5" s="5"/>
      <c r="S5" s="5"/>
      <c r="T5" s="33"/>
      <c r="U5" s="5"/>
      <c r="V5" s="48"/>
      <c r="W5" s="82"/>
      <c r="X5" s="5"/>
      <c r="Y5" s="2"/>
    </row>
    <row r="6" spans="1:25" x14ac:dyDescent="0.25">
      <c r="A6" s="5"/>
      <c r="B6" s="33"/>
      <c r="C6" s="5"/>
      <c r="D6" s="5"/>
      <c r="E6" s="53"/>
      <c r="F6" s="5"/>
      <c r="G6" s="6"/>
      <c r="H6" s="33"/>
      <c r="I6" s="61"/>
      <c r="J6" s="5"/>
      <c r="K6" s="82"/>
      <c r="L6" s="61"/>
      <c r="M6" s="18"/>
      <c r="N6" s="43"/>
      <c r="O6" s="5"/>
      <c r="P6" s="48"/>
      <c r="Q6" s="56"/>
      <c r="R6" s="5"/>
      <c r="S6" s="5"/>
      <c r="T6" s="33"/>
      <c r="U6" s="5"/>
      <c r="V6" s="48"/>
      <c r="W6" s="82"/>
      <c r="X6" s="5"/>
      <c r="Y6" s="2"/>
    </row>
    <row r="7" spans="1:25" ht="38.25" customHeight="1" x14ac:dyDescent="0.25">
      <c r="A7" s="5"/>
      <c r="B7" s="36" t="s">
        <v>91</v>
      </c>
      <c r="C7" s="10" t="s">
        <v>69</v>
      </c>
      <c r="D7" s="67" t="s">
        <v>72</v>
      </c>
      <c r="E7" s="67"/>
      <c r="F7" s="10" t="s">
        <v>70</v>
      </c>
      <c r="G7" s="6"/>
      <c r="H7" s="36" t="s">
        <v>91</v>
      </c>
      <c r="I7" s="62" t="s">
        <v>69</v>
      </c>
      <c r="J7" s="67" t="s">
        <v>73</v>
      </c>
      <c r="K7" s="67"/>
      <c r="L7" s="62" t="s">
        <v>70</v>
      </c>
      <c r="M7" s="18"/>
      <c r="N7" s="36" t="s">
        <v>91</v>
      </c>
      <c r="O7" s="10" t="s">
        <v>69</v>
      </c>
      <c r="P7" s="68" t="s">
        <v>78</v>
      </c>
      <c r="Q7" s="68"/>
      <c r="R7" s="10" t="s">
        <v>70</v>
      </c>
      <c r="S7" s="5"/>
      <c r="T7" s="36" t="s">
        <v>91</v>
      </c>
      <c r="U7" s="10" t="s">
        <v>69</v>
      </c>
      <c r="V7" s="67" t="s">
        <v>80</v>
      </c>
      <c r="W7" s="67"/>
      <c r="X7" s="10" t="s">
        <v>70</v>
      </c>
      <c r="Y7" s="7"/>
    </row>
    <row r="8" spans="1:25" x14ac:dyDescent="0.25">
      <c r="A8" s="5"/>
      <c r="B8" s="47" t="s">
        <v>0</v>
      </c>
      <c r="C8" s="24">
        <v>600000</v>
      </c>
      <c r="D8" s="93">
        <v>75</v>
      </c>
      <c r="E8" s="94"/>
      <c r="F8" s="24"/>
      <c r="G8" s="6"/>
      <c r="H8" s="38" t="s">
        <v>4</v>
      </c>
      <c r="I8" s="41">
        <v>250000</v>
      </c>
      <c r="J8" s="93">
        <v>75</v>
      </c>
      <c r="K8" s="97"/>
      <c r="L8" s="41"/>
      <c r="M8" s="18"/>
      <c r="N8" s="45">
        <v>1</v>
      </c>
      <c r="O8" s="31"/>
      <c r="P8" s="99"/>
      <c r="Q8" s="100">
        <v>75</v>
      </c>
      <c r="R8" s="39">
        <v>2000000</v>
      </c>
      <c r="S8" s="5"/>
      <c r="T8" s="38">
        <v>3</v>
      </c>
      <c r="U8" s="24">
        <v>150000</v>
      </c>
      <c r="V8" s="102">
        <v>41</v>
      </c>
      <c r="W8" s="97"/>
      <c r="X8" s="24"/>
      <c r="Y8" s="3"/>
    </row>
    <row r="9" spans="1:25" x14ac:dyDescent="0.25">
      <c r="A9" s="5"/>
      <c r="B9" s="38" t="s">
        <v>3</v>
      </c>
      <c r="C9" s="24">
        <v>100000</v>
      </c>
      <c r="D9" s="95">
        <v>75</v>
      </c>
      <c r="E9" s="94"/>
      <c r="F9" s="24"/>
      <c r="G9" s="6"/>
      <c r="H9" s="38" t="s">
        <v>11</v>
      </c>
      <c r="I9" s="41">
        <v>250000</v>
      </c>
      <c r="J9" s="95">
        <v>75</v>
      </c>
      <c r="K9" s="97"/>
      <c r="L9" s="41"/>
      <c r="M9" s="18"/>
      <c r="N9" s="45" t="s">
        <v>145</v>
      </c>
      <c r="O9" s="31"/>
      <c r="P9" s="101"/>
      <c r="Q9" s="100" t="s">
        <v>128</v>
      </c>
      <c r="R9" s="39">
        <v>150000</v>
      </c>
      <c r="S9" s="5"/>
      <c r="T9" s="38">
        <v>3</v>
      </c>
      <c r="U9" s="24"/>
      <c r="V9" s="103"/>
      <c r="W9" s="97">
        <v>62</v>
      </c>
      <c r="X9" s="24">
        <v>200000</v>
      </c>
      <c r="Y9" s="3"/>
    </row>
    <row r="10" spans="1:25" x14ac:dyDescent="0.25">
      <c r="A10" s="5"/>
      <c r="B10" s="38">
        <v>6</v>
      </c>
      <c r="C10" s="24">
        <v>45000</v>
      </c>
      <c r="D10" s="95">
        <v>60</v>
      </c>
      <c r="E10" s="94"/>
      <c r="F10" s="24"/>
      <c r="G10" s="6"/>
      <c r="H10" s="81">
        <v>3</v>
      </c>
      <c r="I10" s="41"/>
      <c r="J10" s="95"/>
      <c r="K10" s="98">
        <v>90</v>
      </c>
      <c r="L10" s="41">
        <v>150000</v>
      </c>
      <c r="M10" s="18"/>
      <c r="N10" s="45" t="s">
        <v>151</v>
      </c>
      <c r="P10" s="101"/>
      <c r="Q10" s="100" t="s">
        <v>152</v>
      </c>
      <c r="R10" s="40">
        <v>30000</v>
      </c>
      <c r="S10" s="5"/>
      <c r="T10" s="38">
        <v>10</v>
      </c>
      <c r="U10" s="24">
        <v>100000</v>
      </c>
      <c r="V10" s="103">
        <v>41</v>
      </c>
      <c r="W10" s="97"/>
      <c r="X10" s="24"/>
      <c r="Y10" s="3"/>
    </row>
    <row r="11" spans="1:25" x14ac:dyDescent="0.25">
      <c r="A11" s="5"/>
      <c r="B11" s="38">
        <v>7</v>
      </c>
      <c r="C11" s="24">
        <v>15000</v>
      </c>
      <c r="D11" s="95">
        <v>60</v>
      </c>
      <c r="E11" s="96"/>
      <c r="F11" s="24"/>
      <c r="G11" s="6"/>
      <c r="H11" s="38">
        <v>8</v>
      </c>
      <c r="I11" s="41">
        <v>100000</v>
      </c>
      <c r="J11" s="95">
        <v>60</v>
      </c>
      <c r="K11" s="98"/>
      <c r="L11" s="41"/>
      <c r="M11" s="18"/>
      <c r="P11" s="101"/>
      <c r="Q11" s="100"/>
      <c r="R11" s="40"/>
      <c r="S11" s="5"/>
      <c r="T11" s="38">
        <v>10</v>
      </c>
      <c r="U11" s="24"/>
      <c r="V11" s="103"/>
      <c r="W11" s="97">
        <v>62</v>
      </c>
      <c r="X11" s="24">
        <v>140000</v>
      </c>
      <c r="Y11" s="3"/>
    </row>
    <row r="12" spans="1:25" x14ac:dyDescent="0.25">
      <c r="A12" s="5"/>
      <c r="B12" s="38">
        <v>17</v>
      </c>
      <c r="C12" s="24"/>
      <c r="D12" s="95"/>
      <c r="E12" s="94" t="s">
        <v>144</v>
      </c>
      <c r="F12" s="24">
        <v>100000</v>
      </c>
      <c r="G12" s="6"/>
      <c r="H12" s="38">
        <v>10</v>
      </c>
      <c r="I12" s="41"/>
      <c r="J12" s="95"/>
      <c r="K12" s="97">
        <v>90</v>
      </c>
      <c r="L12" s="41">
        <v>100000</v>
      </c>
      <c r="M12" s="18"/>
      <c r="P12" s="101"/>
      <c r="Q12" s="100"/>
      <c r="R12" s="40"/>
      <c r="S12" s="5"/>
      <c r="T12" s="38">
        <v>12</v>
      </c>
      <c r="U12" s="24">
        <v>70000</v>
      </c>
      <c r="V12" s="103">
        <v>41</v>
      </c>
      <c r="W12" s="97"/>
      <c r="X12" s="24"/>
      <c r="Y12" s="3"/>
    </row>
    <row r="13" spans="1:25" x14ac:dyDescent="0.25">
      <c r="A13" s="5"/>
      <c r="B13" s="38">
        <v>27</v>
      </c>
      <c r="C13" s="24"/>
      <c r="D13" s="95"/>
      <c r="E13" s="94" t="s">
        <v>144</v>
      </c>
      <c r="F13" s="24">
        <v>15000</v>
      </c>
      <c r="G13" s="6"/>
      <c r="H13" s="38">
        <v>11</v>
      </c>
      <c r="I13" s="41">
        <v>70000</v>
      </c>
      <c r="J13" s="95">
        <v>60</v>
      </c>
      <c r="K13" s="97"/>
      <c r="L13" s="41"/>
      <c r="M13" s="18"/>
      <c r="P13" s="49"/>
      <c r="Q13" s="57"/>
      <c r="R13" s="40"/>
      <c r="S13" s="5"/>
      <c r="T13" s="38">
        <v>12</v>
      </c>
      <c r="U13" s="24"/>
      <c r="V13" s="103"/>
      <c r="W13" s="97">
        <v>62</v>
      </c>
      <c r="X13" s="24">
        <v>100000</v>
      </c>
      <c r="Y13" s="3"/>
    </row>
    <row r="14" spans="1:25" x14ac:dyDescent="0.25">
      <c r="A14" s="5"/>
      <c r="B14" s="33"/>
      <c r="C14" s="24"/>
      <c r="D14" s="95"/>
      <c r="E14" s="94"/>
      <c r="F14" s="24"/>
      <c r="G14" s="6"/>
      <c r="H14" s="38">
        <v>12</v>
      </c>
      <c r="I14" s="41"/>
      <c r="J14" s="95"/>
      <c r="K14" s="97">
        <v>90</v>
      </c>
      <c r="L14" s="41">
        <v>70000</v>
      </c>
      <c r="M14" s="18"/>
      <c r="P14" s="49"/>
      <c r="Q14" s="57"/>
      <c r="R14" s="40"/>
      <c r="S14" s="5"/>
      <c r="T14" s="38">
        <v>17</v>
      </c>
      <c r="U14" s="24">
        <v>100000</v>
      </c>
      <c r="V14" s="103" t="s">
        <v>118</v>
      </c>
      <c r="W14" s="97"/>
      <c r="X14" s="24"/>
      <c r="Y14" s="3"/>
    </row>
    <row r="15" spans="1:25" x14ac:dyDescent="0.25">
      <c r="A15" s="5"/>
      <c r="B15" s="33"/>
      <c r="C15" s="24"/>
      <c r="D15" s="95"/>
      <c r="E15" s="94"/>
      <c r="F15" s="24"/>
      <c r="G15" s="6"/>
      <c r="H15" s="38">
        <v>18</v>
      </c>
      <c r="I15" s="41">
        <v>150000</v>
      </c>
      <c r="J15" s="95">
        <v>75</v>
      </c>
      <c r="K15" s="97"/>
      <c r="L15" s="41"/>
      <c r="M15" s="18"/>
      <c r="P15" s="49"/>
      <c r="Q15" s="57"/>
      <c r="R15" s="40"/>
      <c r="S15" s="5"/>
      <c r="T15" s="38">
        <v>19</v>
      </c>
      <c r="U15" s="24">
        <v>150000</v>
      </c>
      <c r="V15" s="103" t="s">
        <v>121</v>
      </c>
      <c r="W15" s="97"/>
      <c r="X15" s="24"/>
      <c r="Y15" s="3"/>
    </row>
    <row r="16" spans="1:25" x14ac:dyDescent="0.25">
      <c r="A16" s="5"/>
      <c r="B16" s="33"/>
      <c r="C16" s="24"/>
      <c r="D16" s="95"/>
      <c r="E16" s="94"/>
      <c r="F16" s="24"/>
      <c r="G16" s="6"/>
      <c r="H16" s="38">
        <v>19</v>
      </c>
      <c r="I16" s="41"/>
      <c r="J16" s="95"/>
      <c r="K16" s="97">
        <v>90</v>
      </c>
      <c r="L16" s="41">
        <v>150000</v>
      </c>
      <c r="M16" s="18"/>
      <c r="P16" s="49"/>
      <c r="Q16" s="57"/>
      <c r="R16" s="40"/>
      <c r="S16" s="5"/>
      <c r="T16" s="38">
        <v>19</v>
      </c>
      <c r="U16" s="24"/>
      <c r="V16" s="103"/>
      <c r="W16" s="97">
        <v>62</v>
      </c>
      <c r="X16" s="24">
        <v>220000</v>
      </c>
      <c r="Y16" s="3"/>
    </row>
    <row r="17" spans="1:25" x14ac:dyDescent="0.25">
      <c r="A17" s="5"/>
      <c r="B17" s="33"/>
      <c r="C17" s="24"/>
      <c r="D17" s="95"/>
      <c r="E17" s="94"/>
      <c r="F17" s="24"/>
      <c r="G17" s="6"/>
      <c r="H17" s="33"/>
      <c r="I17" s="41"/>
      <c r="J17" s="95"/>
      <c r="K17" s="97"/>
      <c r="L17" s="41"/>
      <c r="M17" s="18"/>
      <c r="P17" s="49"/>
      <c r="Q17" s="57"/>
      <c r="R17" s="40"/>
      <c r="S17" s="5"/>
      <c r="T17" s="38">
        <v>21</v>
      </c>
      <c r="U17" s="24"/>
      <c r="V17" s="103"/>
      <c r="W17" s="97">
        <v>76</v>
      </c>
      <c r="X17" s="24">
        <v>10000</v>
      </c>
      <c r="Y17" s="3"/>
    </row>
    <row r="18" spans="1:25" x14ac:dyDescent="0.25">
      <c r="A18" s="5"/>
      <c r="B18" s="33"/>
      <c r="C18" s="24"/>
      <c r="D18" s="95"/>
      <c r="E18" s="94"/>
      <c r="F18" s="24"/>
      <c r="G18" s="6"/>
      <c r="H18" s="33"/>
      <c r="I18" s="41"/>
      <c r="J18" s="12"/>
      <c r="K18" s="83"/>
      <c r="L18" s="41"/>
      <c r="M18" s="18"/>
      <c r="P18" s="49"/>
      <c r="Q18" s="57"/>
      <c r="R18" s="41"/>
      <c r="S18" s="5"/>
      <c r="T18" s="38">
        <v>22</v>
      </c>
      <c r="U18" s="24">
        <v>30000</v>
      </c>
      <c r="V18" s="103" t="s">
        <v>152</v>
      </c>
      <c r="W18" s="97"/>
      <c r="X18" s="24"/>
      <c r="Y18" s="3"/>
    </row>
    <row r="19" spans="1:25" x14ac:dyDescent="0.25">
      <c r="A19" s="5"/>
      <c r="B19" s="33"/>
      <c r="C19" s="24"/>
      <c r="D19" s="95"/>
      <c r="E19" s="94"/>
      <c r="F19" s="24"/>
      <c r="G19" s="6"/>
      <c r="H19" s="33"/>
      <c r="I19" s="41"/>
      <c r="J19" s="12"/>
      <c r="K19" s="83"/>
      <c r="L19" s="41"/>
      <c r="M19" s="18"/>
      <c r="P19" s="49"/>
      <c r="Q19" s="57"/>
      <c r="R19" s="41"/>
      <c r="S19" s="5"/>
      <c r="T19" s="38">
        <v>24</v>
      </c>
      <c r="U19" s="24">
        <v>20000</v>
      </c>
      <c r="V19" s="103" t="s">
        <v>133</v>
      </c>
      <c r="W19" s="97"/>
      <c r="X19" s="24"/>
      <c r="Y19" s="3"/>
    </row>
    <row r="20" spans="1:25" x14ac:dyDescent="0.25">
      <c r="A20" s="5"/>
      <c r="B20" s="33"/>
      <c r="C20" s="24"/>
      <c r="D20" s="95"/>
      <c r="E20" s="94"/>
      <c r="F20" s="24"/>
      <c r="G20" s="6"/>
      <c r="H20" s="33"/>
      <c r="I20" s="41"/>
      <c r="J20" s="12"/>
      <c r="K20" s="83"/>
      <c r="L20" s="41"/>
      <c r="M20" s="18"/>
      <c r="P20" s="49"/>
      <c r="Q20" s="57"/>
      <c r="R20" s="41"/>
      <c r="S20" s="5"/>
      <c r="T20" s="38">
        <v>27</v>
      </c>
      <c r="U20" s="24">
        <v>15000</v>
      </c>
      <c r="V20" s="103" t="s">
        <v>118</v>
      </c>
      <c r="W20" s="97"/>
      <c r="X20" s="24"/>
      <c r="Y20" s="3"/>
    </row>
    <row r="21" spans="1:25" x14ac:dyDescent="0.25">
      <c r="A21" s="5"/>
      <c r="B21" s="33"/>
      <c r="C21" s="25">
        <f>SUM(C8:C20)-SUM(F8:F20)</f>
        <v>645000</v>
      </c>
      <c r="D21" s="17"/>
      <c r="E21" s="54"/>
      <c r="F21" s="16"/>
      <c r="G21" s="6"/>
      <c r="H21" s="33"/>
      <c r="I21" s="63">
        <f>SUM(I8:I20)-SUM(L8:L20)</f>
        <v>350000</v>
      </c>
      <c r="J21" s="17"/>
      <c r="K21" s="84"/>
      <c r="L21" s="63"/>
      <c r="M21" s="18"/>
      <c r="N21" s="43"/>
      <c r="O21" s="16"/>
      <c r="P21" s="50"/>
      <c r="Q21" s="58"/>
      <c r="R21" s="25">
        <f>SUM(R8:R20)-SUM(O8:O20)</f>
        <v>2180000</v>
      </c>
      <c r="S21" s="5"/>
      <c r="T21" s="33"/>
      <c r="U21" s="16"/>
      <c r="V21" s="50"/>
      <c r="W21" s="84"/>
      <c r="X21" s="25">
        <f>SUM(X8:X20)-SUM(U8:U20)</f>
        <v>35000</v>
      </c>
    </row>
    <row r="22" spans="1:25" x14ac:dyDescent="0.25">
      <c r="A22" s="5"/>
      <c r="B22" s="33"/>
      <c r="C22" s="5"/>
      <c r="D22" s="6"/>
      <c r="E22" s="53"/>
      <c r="F22" s="5"/>
      <c r="G22" s="6"/>
      <c r="H22" s="33"/>
      <c r="I22" s="61"/>
      <c r="J22" s="6"/>
      <c r="K22" s="82"/>
      <c r="L22" s="61"/>
      <c r="M22" s="18"/>
      <c r="N22" s="43"/>
      <c r="O22" s="5"/>
      <c r="P22" s="48"/>
      <c r="Q22" s="56"/>
      <c r="R22" s="5"/>
      <c r="S22" s="11"/>
      <c r="T22" s="33"/>
      <c r="U22" s="5"/>
      <c r="V22" s="48"/>
      <c r="W22" s="82"/>
      <c r="X22" s="5"/>
    </row>
    <row r="23" spans="1:25" ht="31.5" customHeight="1" x14ac:dyDescent="0.25">
      <c r="A23" s="5"/>
      <c r="B23" s="36" t="s">
        <v>91</v>
      </c>
      <c r="C23" s="10" t="s">
        <v>69</v>
      </c>
      <c r="D23" s="67" t="s">
        <v>76</v>
      </c>
      <c r="E23" s="67"/>
      <c r="F23" s="10" t="s">
        <v>70</v>
      </c>
      <c r="G23" s="6"/>
      <c r="H23" s="36" t="s">
        <v>91</v>
      </c>
      <c r="I23" s="62" t="s">
        <v>69</v>
      </c>
      <c r="J23" s="67" t="s">
        <v>75</v>
      </c>
      <c r="K23" s="67"/>
      <c r="L23" s="62" t="s">
        <v>70</v>
      </c>
      <c r="M23" s="18"/>
      <c r="N23" s="36" t="s">
        <v>91</v>
      </c>
      <c r="O23" s="10" t="s">
        <v>69</v>
      </c>
      <c r="P23" s="68" t="s">
        <v>79</v>
      </c>
      <c r="Q23" s="69"/>
      <c r="R23" s="10" t="s">
        <v>70</v>
      </c>
      <c r="S23" s="14"/>
      <c r="T23" s="33"/>
      <c r="U23" s="5"/>
      <c r="V23" s="48"/>
      <c r="W23" s="82"/>
      <c r="X23" s="5"/>
    </row>
    <row r="24" spans="1:25" x14ac:dyDescent="0.25">
      <c r="A24" s="5"/>
      <c r="B24" s="38">
        <v>1</v>
      </c>
      <c r="C24" s="24">
        <v>2000000</v>
      </c>
      <c r="D24" s="93">
        <v>80</v>
      </c>
      <c r="E24" s="96"/>
      <c r="F24" s="24"/>
      <c r="G24" s="6"/>
      <c r="H24" s="38" t="s">
        <v>14</v>
      </c>
      <c r="I24" s="40">
        <v>100000</v>
      </c>
      <c r="J24" s="108">
        <v>75</v>
      </c>
      <c r="K24" s="97"/>
      <c r="M24" s="18"/>
      <c r="N24" s="45" t="s">
        <v>129</v>
      </c>
      <c r="O24" s="5"/>
      <c r="P24" s="102"/>
      <c r="Q24" s="110" t="s">
        <v>133</v>
      </c>
      <c r="R24" s="24">
        <v>600000</v>
      </c>
      <c r="S24" s="5"/>
      <c r="T24" s="33"/>
      <c r="U24" s="5"/>
      <c r="V24" s="48"/>
      <c r="W24" s="82"/>
      <c r="X24" s="5"/>
    </row>
    <row r="25" spans="1:25" x14ac:dyDescent="0.25">
      <c r="A25" s="5"/>
      <c r="B25" s="45" t="s">
        <v>117</v>
      </c>
      <c r="C25" s="24"/>
      <c r="D25" s="104"/>
      <c r="E25" s="113" t="s">
        <v>118</v>
      </c>
      <c r="F25" s="24">
        <v>600000</v>
      </c>
      <c r="G25" s="6"/>
      <c r="H25" s="38" t="s">
        <v>16</v>
      </c>
      <c r="I25" s="40">
        <v>400000</v>
      </c>
      <c r="J25" s="109">
        <v>75</v>
      </c>
      <c r="K25" s="97"/>
      <c r="M25" s="18"/>
      <c r="N25" s="45" t="s">
        <v>137</v>
      </c>
      <c r="O25" s="5"/>
      <c r="P25" s="103"/>
      <c r="Q25" s="105" t="s">
        <v>118</v>
      </c>
      <c r="R25" s="24">
        <v>45000</v>
      </c>
      <c r="S25" s="5"/>
      <c r="T25" s="33"/>
      <c r="U25" s="5"/>
      <c r="V25" s="48"/>
      <c r="W25" s="82"/>
      <c r="X25" s="5"/>
    </row>
    <row r="26" spans="1:25" x14ac:dyDescent="0.25">
      <c r="A26" s="5"/>
      <c r="B26" s="45" t="s">
        <v>119</v>
      </c>
      <c r="C26" s="24"/>
      <c r="D26" s="95"/>
      <c r="E26" s="105" t="s">
        <v>118</v>
      </c>
      <c r="F26" s="24">
        <v>100000</v>
      </c>
      <c r="G26" s="6"/>
      <c r="H26" s="38">
        <v>2</v>
      </c>
      <c r="I26" s="41">
        <v>600000</v>
      </c>
      <c r="J26" s="95">
        <v>66</v>
      </c>
      <c r="K26" s="98"/>
      <c r="L26" s="41"/>
      <c r="M26" s="18"/>
      <c r="N26" s="45" t="s">
        <v>138</v>
      </c>
      <c r="O26" s="24"/>
      <c r="P26" s="103"/>
      <c r="Q26" s="100" t="s">
        <v>118</v>
      </c>
      <c r="R26" s="24">
        <v>15000</v>
      </c>
      <c r="S26" s="15"/>
      <c r="T26" s="33"/>
      <c r="U26" s="5"/>
      <c r="V26" s="48"/>
      <c r="W26" s="82"/>
      <c r="X26" s="5"/>
    </row>
    <row r="27" spans="1:25" x14ac:dyDescent="0.25">
      <c r="A27" s="5"/>
      <c r="B27" s="45" t="s">
        <v>120</v>
      </c>
      <c r="C27" s="24"/>
      <c r="D27" s="95"/>
      <c r="E27" s="100" t="s">
        <v>121</v>
      </c>
      <c r="F27" s="24">
        <v>250000</v>
      </c>
      <c r="G27" s="6"/>
      <c r="H27" s="38">
        <v>4</v>
      </c>
      <c r="I27" s="40">
        <v>200000</v>
      </c>
      <c r="J27" s="95">
        <v>62</v>
      </c>
      <c r="K27" s="98"/>
      <c r="M27" s="18"/>
      <c r="N27" s="45" t="s">
        <v>139</v>
      </c>
      <c r="O27" s="24"/>
      <c r="P27" s="103"/>
      <c r="Q27" s="100" t="s">
        <v>121</v>
      </c>
      <c r="R27" s="24">
        <v>100000</v>
      </c>
      <c r="S27" s="11"/>
      <c r="T27" s="33"/>
      <c r="U27" s="5"/>
      <c r="V27" s="48"/>
      <c r="W27" s="82"/>
      <c r="X27" s="5"/>
    </row>
    <row r="28" spans="1:25" x14ac:dyDescent="0.25">
      <c r="A28" s="5"/>
      <c r="B28" s="45" t="s">
        <v>122</v>
      </c>
      <c r="C28" s="24"/>
      <c r="D28" s="95"/>
      <c r="E28" s="100" t="s">
        <v>121</v>
      </c>
      <c r="F28" s="24">
        <v>250000</v>
      </c>
      <c r="G28" s="6"/>
      <c r="H28" s="38">
        <v>5</v>
      </c>
      <c r="J28" s="95"/>
      <c r="K28" s="98">
        <v>58</v>
      </c>
      <c r="L28" s="40">
        <v>100000</v>
      </c>
      <c r="M28" s="18"/>
      <c r="N28" s="45" t="s">
        <v>140</v>
      </c>
      <c r="O28" s="24">
        <v>45000</v>
      </c>
      <c r="P28" s="103" t="s">
        <v>126</v>
      </c>
      <c r="Q28" s="100"/>
      <c r="R28" s="24"/>
      <c r="S28" s="11"/>
      <c r="T28" s="33"/>
      <c r="U28" s="5"/>
      <c r="V28" s="48"/>
      <c r="W28" s="82"/>
      <c r="X28" s="5"/>
    </row>
    <row r="29" spans="1:25" x14ac:dyDescent="0.25">
      <c r="A29" s="5"/>
      <c r="B29" s="45" t="s">
        <v>123</v>
      </c>
      <c r="C29" s="24"/>
      <c r="D29" s="95"/>
      <c r="E29" s="100" t="s">
        <v>124</v>
      </c>
      <c r="F29" s="24">
        <v>300000</v>
      </c>
      <c r="G29" s="6"/>
      <c r="H29" s="38">
        <v>9</v>
      </c>
      <c r="I29" s="41"/>
      <c r="J29" s="95"/>
      <c r="K29" s="98">
        <v>60</v>
      </c>
      <c r="L29" s="41">
        <v>45000</v>
      </c>
      <c r="M29" s="18"/>
      <c r="N29" s="45" t="s">
        <v>140</v>
      </c>
      <c r="O29" s="24">
        <v>100000</v>
      </c>
      <c r="P29" s="103" t="s">
        <v>126</v>
      </c>
      <c r="Q29" s="100"/>
      <c r="R29" s="24"/>
      <c r="S29" s="11"/>
      <c r="T29" s="33"/>
      <c r="U29" s="5"/>
      <c r="V29" s="48"/>
      <c r="W29" s="82"/>
      <c r="X29" s="5"/>
    </row>
    <row r="30" spans="1:25" x14ac:dyDescent="0.25">
      <c r="A30" s="5"/>
      <c r="B30" s="45" t="s">
        <v>125</v>
      </c>
      <c r="C30" s="24"/>
      <c r="D30" s="95"/>
      <c r="E30" s="100" t="s">
        <v>126</v>
      </c>
      <c r="F30" s="24">
        <v>100000</v>
      </c>
      <c r="G30" s="6"/>
      <c r="H30" s="38">
        <v>9</v>
      </c>
      <c r="I30" s="41"/>
      <c r="J30" s="95"/>
      <c r="K30" s="98">
        <v>60</v>
      </c>
      <c r="L30" s="41">
        <v>100000</v>
      </c>
      <c r="M30" s="18"/>
      <c r="N30" s="45" t="s">
        <v>140</v>
      </c>
      <c r="O30" s="24">
        <v>15000</v>
      </c>
      <c r="P30" s="103" t="s">
        <v>126</v>
      </c>
      <c r="Q30" s="100"/>
      <c r="R30" s="24"/>
      <c r="S30" s="11"/>
      <c r="T30" s="33"/>
      <c r="U30" s="5"/>
      <c r="V30" s="48"/>
      <c r="W30" s="82"/>
      <c r="X30" s="5"/>
    </row>
    <row r="31" spans="1:25" x14ac:dyDescent="0.25">
      <c r="A31" s="5"/>
      <c r="B31" s="45" t="s">
        <v>127</v>
      </c>
      <c r="C31" s="24"/>
      <c r="D31" s="95"/>
      <c r="E31" s="100" t="s">
        <v>126</v>
      </c>
      <c r="F31" s="24">
        <v>400000</v>
      </c>
      <c r="G31" s="6"/>
      <c r="H31" s="38">
        <v>9</v>
      </c>
      <c r="I31" s="41"/>
      <c r="J31" s="95"/>
      <c r="K31" s="98">
        <v>60</v>
      </c>
      <c r="L31" s="41">
        <v>15000</v>
      </c>
      <c r="M31" s="18"/>
      <c r="N31" s="45" t="s">
        <v>141</v>
      </c>
      <c r="O31" s="24"/>
      <c r="P31" s="103"/>
      <c r="Q31" s="100" t="s">
        <v>142</v>
      </c>
      <c r="R31" s="24">
        <v>70000</v>
      </c>
      <c r="S31" s="11"/>
      <c r="T31" s="33"/>
      <c r="U31" s="5"/>
      <c r="V31" s="48"/>
      <c r="W31" s="82"/>
      <c r="X31" s="5"/>
    </row>
    <row r="32" spans="1:25" x14ac:dyDescent="0.25">
      <c r="A32" s="5"/>
      <c r="B32" s="45" t="s">
        <v>134</v>
      </c>
      <c r="C32" s="24">
        <v>200000</v>
      </c>
      <c r="D32" s="95">
        <v>90</v>
      </c>
      <c r="E32" s="100"/>
      <c r="F32" s="24"/>
      <c r="G32" s="6"/>
      <c r="H32" s="38">
        <v>14</v>
      </c>
      <c r="I32" s="41">
        <v>100000</v>
      </c>
      <c r="J32" s="95">
        <v>50</v>
      </c>
      <c r="K32" s="98"/>
      <c r="L32" s="41"/>
      <c r="M32" s="18"/>
      <c r="N32" s="45" t="s">
        <v>143</v>
      </c>
      <c r="O32" s="24">
        <v>50000</v>
      </c>
      <c r="P32" s="103" t="s">
        <v>126</v>
      </c>
      <c r="Q32" s="100"/>
      <c r="R32" s="24"/>
      <c r="S32" s="11"/>
      <c r="T32" s="33"/>
      <c r="U32" s="5"/>
      <c r="V32" s="48"/>
      <c r="W32" s="82"/>
      <c r="X32" s="5"/>
    </row>
    <row r="33" spans="1:24" x14ac:dyDescent="0.25">
      <c r="A33" s="5"/>
      <c r="B33" s="45" t="s">
        <v>135</v>
      </c>
      <c r="C33" s="24"/>
      <c r="D33" s="95"/>
      <c r="E33" s="100" t="s">
        <v>126</v>
      </c>
      <c r="F33" s="24">
        <v>200000</v>
      </c>
      <c r="G33" s="6"/>
      <c r="H33" s="38">
        <v>15</v>
      </c>
      <c r="I33" s="41"/>
      <c r="J33" s="95"/>
      <c r="K33" s="98">
        <v>60</v>
      </c>
      <c r="L33" s="41">
        <v>50000</v>
      </c>
      <c r="M33" s="18"/>
      <c r="N33" s="45" t="s">
        <v>153</v>
      </c>
      <c r="O33" s="24">
        <v>600000</v>
      </c>
      <c r="P33" s="103" t="s">
        <v>133</v>
      </c>
      <c r="Q33" s="100"/>
      <c r="R33" s="24"/>
      <c r="S33" s="11"/>
      <c r="T33" s="33"/>
      <c r="U33" s="5"/>
      <c r="V33" s="48"/>
      <c r="W33" s="82"/>
      <c r="X33" s="5"/>
    </row>
    <row r="34" spans="1:24" x14ac:dyDescent="0.25">
      <c r="A34" s="5"/>
      <c r="B34" s="45" t="s">
        <v>136</v>
      </c>
      <c r="C34" s="24">
        <v>100000</v>
      </c>
      <c r="D34" s="95">
        <v>51</v>
      </c>
      <c r="E34" s="100"/>
      <c r="F34" s="24"/>
      <c r="G34" s="6"/>
      <c r="H34" s="38">
        <v>16</v>
      </c>
      <c r="I34" s="41">
        <v>140000</v>
      </c>
      <c r="J34" s="95">
        <v>62</v>
      </c>
      <c r="K34" s="98"/>
      <c r="L34" s="41"/>
      <c r="M34" s="18"/>
      <c r="N34" s="45" t="s">
        <v>154</v>
      </c>
      <c r="O34" s="24"/>
      <c r="P34" s="103"/>
      <c r="Q34" s="100" t="s">
        <v>144</v>
      </c>
      <c r="R34" s="24">
        <v>20000</v>
      </c>
      <c r="S34" s="11"/>
      <c r="T34" s="33"/>
      <c r="U34" s="5"/>
      <c r="V34" s="48"/>
      <c r="W34" s="82"/>
      <c r="X34" s="5"/>
    </row>
    <row r="35" spans="1:24" x14ac:dyDescent="0.25">
      <c r="A35" s="5"/>
      <c r="B35" s="38">
        <v>10</v>
      </c>
      <c r="C35" s="24">
        <v>140000</v>
      </c>
      <c r="D35" s="95">
        <v>90</v>
      </c>
      <c r="E35" s="94"/>
      <c r="F35" s="24"/>
      <c r="G35" s="6"/>
      <c r="H35" s="38">
        <v>20</v>
      </c>
      <c r="I35" s="41">
        <v>100000</v>
      </c>
      <c r="J35" s="95">
        <v>62</v>
      </c>
      <c r="K35" s="98"/>
      <c r="L35" s="41"/>
      <c r="M35" s="18"/>
      <c r="N35" s="45" t="s">
        <v>155</v>
      </c>
      <c r="O35" s="24">
        <v>20000</v>
      </c>
      <c r="P35" s="103" t="s">
        <v>126</v>
      </c>
      <c r="Q35" s="100"/>
      <c r="R35" s="24"/>
      <c r="S35" s="11"/>
      <c r="T35" s="33"/>
      <c r="U35" s="5"/>
      <c r="V35" s="48"/>
      <c r="W35" s="82"/>
      <c r="X35" s="5"/>
    </row>
    <row r="36" spans="1:24" x14ac:dyDescent="0.25">
      <c r="A36" s="5"/>
      <c r="B36" s="38">
        <v>12</v>
      </c>
      <c r="C36" s="24">
        <v>100000</v>
      </c>
      <c r="D36" s="95">
        <v>90</v>
      </c>
      <c r="E36" s="94"/>
      <c r="F36" s="24"/>
      <c r="G36" s="6"/>
      <c r="H36" s="38">
        <v>21</v>
      </c>
      <c r="I36" s="41">
        <v>100000</v>
      </c>
      <c r="J36" s="95">
        <v>58</v>
      </c>
      <c r="K36" s="98"/>
      <c r="L36" s="41"/>
      <c r="M36" s="18"/>
      <c r="N36" s="45" t="s">
        <v>161</v>
      </c>
      <c r="O36" s="24"/>
      <c r="P36" s="103"/>
      <c r="Q36" s="100" t="s">
        <v>126</v>
      </c>
      <c r="R36" s="24">
        <v>80000</v>
      </c>
      <c r="S36" s="11"/>
      <c r="T36" s="33"/>
      <c r="U36" s="5"/>
      <c r="V36" s="48"/>
      <c r="W36" s="82"/>
      <c r="X36" s="5"/>
    </row>
    <row r="37" spans="1:24" x14ac:dyDescent="0.25">
      <c r="A37" s="5"/>
      <c r="B37" s="38">
        <v>13</v>
      </c>
      <c r="C37" s="24"/>
      <c r="D37" s="95"/>
      <c r="E37" s="94" t="s">
        <v>124</v>
      </c>
      <c r="F37" s="24">
        <v>100000</v>
      </c>
      <c r="G37" s="6"/>
      <c r="H37" s="38">
        <v>21</v>
      </c>
      <c r="I37" s="41">
        <v>10000</v>
      </c>
      <c r="J37" s="95">
        <v>76</v>
      </c>
      <c r="K37" s="98"/>
      <c r="L37" s="41"/>
      <c r="M37" s="18"/>
      <c r="N37" s="43"/>
      <c r="O37" s="24"/>
      <c r="P37" s="103"/>
      <c r="Q37" s="100"/>
      <c r="R37" s="24"/>
      <c r="S37" s="11"/>
      <c r="T37" s="33"/>
      <c r="U37" s="5"/>
      <c r="V37" s="48"/>
      <c r="W37" s="82"/>
      <c r="X37" s="5"/>
    </row>
    <row r="38" spans="1:24" x14ac:dyDescent="0.25">
      <c r="A38" s="5"/>
      <c r="B38" s="38">
        <v>16</v>
      </c>
      <c r="C38" s="24"/>
      <c r="D38" s="95"/>
      <c r="E38" s="94" t="s">
        <v>126</v>
      </c>
      <c r="F38" s="24">
        <v>140000</v>
      </c>
      <c r="G38" s="6"/>
      <c r="H38" s="38">
        <v>23</v>
      </c>
      <c r="I38" s="41"/>
      <c r="J38" s="95"/>
      <c r="K38" s="98">
        <v>66</v>
      </c>
      <c r="L38" s="41">
        <v>600000</v>
      </c>
      <c r="M38" s="18"/>
      <c r="N38" s="43"/>
      <c r="O38" s="24"/>
      <c r="P38" s="103"/>
      <c r="Q38" s="100"/>
      <c r="R38" s="24"/>
      <c r="S38" s="11"/>
      <c r="T38" s="33"/>
      <c r="U38" s="5"/>
      <c r="V38" s="48"/>
      <c r="W38" s="82"/>
      <c r="X38" s="5"/>
    </row>
    <row r="39" spans="1:24" x14ac:dyDescent="0.25">
      <c r="A39" s="5"/>
      <c r="B39" s="38">
        <v>18</v>
      </c>
      <c r="C39" s="24">
        <v>150000</v>
      </c>
      <c r="D39" s="95">
        <v>80</v>
      </c>
      <c r="E39" s="94"/>
      <c r="F39" s="24"/>
      <c r="G39" s="6"/>
      <c r="H39" s="38">
        <v>25</v>
      </c>
      <c r="I39" s="41"/>
      <c r="J39" s="95"/>
      <c r="K39" s="98">
        <v>66</v>
      </c>
      <c r="L39" s="41">
        <v>20000</v>
      </c>
      <c r="M39" s="18"/>
      <c r="N39" s="43"/>
      <c r="O39" s="24"/>
      <c r="P39" s="103"/>
      <c r="Q39" s="100"/>
      <c r="R39" s="24"/>
      <c r="S39" s="11"/>
      <c r="T39" s="33"/>
      <c r="U39" s="5"/>
      <c r="V39" s="48"/>
      <c r="W39" s="82"/>
      <c r="X39" s="5"/>
    </row>
    <row r="40" spans="1:24" x14ac:dyDescent="0.25">
      <c r="A40" s="5"/>
      <c r="B40" s="38">
        <v>18</v>
      </c>
      <c r="C40" s="24"/>
      <c r="D40" s="95"/>
      <c r="E40" s="94" t="s">
        <v>121</v>
      </c>
      <c r="F40" s="24">
        <v>150000</v>
      </c>
      <c r="G40" s="6"/>
      <c r="H40" s="38">
        <v>26</v>
      </c>
      <c r="I40" s="41">
        <v>80000</v>
      </c>
      <c r="J40" s="95">
        <v>62</v>
      </c>
      <c r="K40" s="98"/>
      <c r="L40" s="41"/>
      <c r="M40" s="18"/>
      <c r="N40" s="43"/>
      <c r="O40" s="24"/>
      <c r="P40" s="103"/>
      <c r="Q40" s="100"/>
      <c r="R40" s="24"/>
      <c r="S40" s="11"/>
      <c r="T40" s="33"/>
      <c r="U40" s="5"/>
      <c r="V40" s="48"/>
      <c r="W40" s="82"/>
      <c r="X40" s="5"/>
    </row>
    <row r="41" spans="1:24" x14ac:dyDescent="0.25">
      <c r="A41" s="5"/>
      <c r="B41" s="38">
        <v>19</v>
      </c>
      <c r="C41" s="24">
        <v>220000</v>
      </c>
      <c r="D41" s="95">
        <v>90</v>
      </c>
      <c r="E41" s="94"/>
      <c r="F41" s="24"/>
      <c r="G41" s="6"/>
      <c r="H41" s="33"/>
      <c r="I41" s="41"/>
      <c r="J41" s="95"/>
      <c r="K41" s="98"/>
      <c r="L41" s="41"/>
      <c r="M41" s="18"/>
      <c r="N41" s="43"/>
      <c r="O41" s="24"/>
      <c r="P41" s="103"/>
      <c r="Q41" s="100"/>
      <c r="R41" s="24"/>
      <c r="S41" s="11"/>
      <c r="T41" s="33"/>
      <c r="U41" s="5"/>
      <c r="V41" s="48"/>
      <c r="W41" s="82"/>
      <c r="X41" s="5"/>
    </row>
    <row r="42" spans="1:24" x14ac:dyDescent="0.25">
      <c r="A42" s="5"/>
      <c r="B42" s="38">
        <v>20</v>
      </c>
      <c r="C42" s="24"/>
      <c r="D42" s="95"/>
      <c r="E42" s="94" t="s">
        <v>126</v>
      </c>
      <c r="F42" s="24">
        <v>100000</v>
      </c>
      <c r="G42" s="6"/>
      <c r="H42" s="33"/>
      <c r="I42" s="41"/>
      <c r="J42" s="95"/>
      <c r="K42" s="98"/>
      <c r="L42" s="41"/>
      <c r="M42" s="18"/>
      <c r="N42" s="43"/>
      <c r="O42" s="24"/>
      <c r="P42" s="103"/>
      <c r="Q42" s="100"/>
      <c r="R42" s="24"/>
      <c r="S42" s="11"/>
      <c r="T42" s="33"/>
      <c r="U42" s="5"/>
      <c r="V42" s="48"/>
      <c r="W42" s="82"/>
      <c r="X42" s="5"/>
    </row>
    <row r="43" spans="1:24" x14ac:dyDescent="0.25">
      <c r="A43" s="5"/>
      <c r="B43" s="38">
        <v>21</v>
      </c>
      <c r="C43" s="24"/>
      <c r="D43" s="95"/>
      <c r="E43" s="94" t="s">
        <v>148</v>
      </c>
      <c r="F43" s="24">
        <v>100000</v>
      </c>
      <c r="G43" s="6"/>
      <c r="H43" s="33"/>
      <c r="I43" s="41"/>
      <c r="J43" s="95"/>
      <c r="K43" s="98"/>
      <c r="L43" s="41"/>
      <c r="M43" s="18"/>
      <c r="N43" s="43"/>
      <c r="O43" s="24"/>
      <c r="P43" s="103"/>
      <c r="Q43" s="100"/>
      <c r="R43" s="24"/>
      <c r="S43" s="11"/>
      <c r="T43" s="33"/>
      <c r="U43" s="5"/>
      <c r="V43" s="48"/>
      <c r="W43" s="82"/>
      <c r="X43" s="5"/>
    </row>
    <row r="44" spans="1:24" x14ac:dyDescent="0.25">
      <c r="A44" s="5"/>
      <c r="B44" s="38">
        <v>21</v>
      </c>
      <c r="C44" s="24"/>
      <c r="D44" s="95"/>
      <c r="E44" s="94" t="s">
        <v>149</v>
      </c>
      <c r="F44" s="24">
        <v>10000</v>
      </c>
      <c r="G44" s="6"/>
      <c r="H44" s="33"/>
      <c r="I44" s="41"/>
      <c r="J44" s="95"/>
      <c r="K44" s="98"/>
      <c r="L44" s="41"/>
      <c r="M44" s="18"/>
      <c r="N44" s="43"/>
      <c r="O44" s="24"/>
      <c r="P44" s="103"/>
      <c r="Q44" s="100"/>
      <c r="R44" s="24"/>
      <c r="S44" s="11"/>
      <c r="T44" s="33"/>
      <c r="U44" s="5"/>
      <c r="V44" s="48"/>
      <c r="W44" s="82"/>
      <c r="X44" s="5"/>
    </row>
    <row r="45" spans="1:24" x14ac:dyDescent="0.25">
      <c r="A45" s="5"/>
      <c r="B45" s="38">
        <v>21</v>
      </c>
      <c r="C45" s="24">
        <v>10000</v>
      </c>
      <c r="D45" s="95">
        <v>91</v>
      </c>
      <c r="E45" s="94"/>
      <c r="F45" s="24"/>
      <c r="G45" s="6"/>
      <c r="H45" s="33"/>
      <c r="I45" s="41"/>
      <c r="J45" s="95"/>
      <c r="K45" s="98"/>
      <c r="L45" s="41"/>
      <c r="M45" s="18"/>
      <c r="N45" s="43"/>
      <c r="O45" s="24"/>
      <c r="P45" s="103"/>
      <c r="Q45" s="100"/>
      <c r="R45" s="24"/>
      <c r="S45" s="11"/>
      <c r="T45" s="33"/>
      <c r="U45" s="5"/>
      <c r="V45" s="48"/>
      <c r="W45" s="82"/>
      <c r="X45" s="5"/>
    </row>
    <row r="46" spans="1:24" x14ac:dyDescent="0.25">
      <c r="A46" s="5"/>
      <c r="B46" s="33"/>
      <c r="C46" s="28"/>
      <c r="D46" s="106"/>
      <c r="E46" s="107"/>
      <c r="F46" s="28"/>
      <c r="G46" s="6"/>
      <c r="H46" s="33"/>
      <c r="I46" s="41"/>
      <c r="J46" s="95"/>
      <c r="K46" s="97"/>
      <c r="L46" s="41"/>
      <c r="M46" s="18"/>
      <c r="N46" s="43"/>
      <c r="O46" s="24"/>
      <c r="P46" s="103"/>
      <c r="Q46" s="100"/>
      <c r="R46" s="24"/>
      <c r="S46" s="11"/>
      <c r="T46" s="33"/>
      <c r="U46" s="5"/>
      <c r="V46" s="48"/>
      <c r="W46" s="82"/>
      <c r="X46" s="5"/>
    </row>
    <row r="47" spans="1:24" x14ac:dyDescent="0.25">
      <c r="A47" s="5"/>
      <c r="B47" s="33"/>
      <c r="C47" s="29">
        <f>SUM(C24:C46)-SUM(F24:F46)</f>
        <v>120000</v>
      </c>
      <c r="D47" s="13"/>
      <c r="E47" s="53"/>
      <c r="F47" s="5"/>
      <c r="G47" s="6"/>
      <c r="H47" s="33"/>
      <c r="I47" s="63">
        <f>SUM(I24:I46)-SUM(L24:L46)</f>
        <v>900000</v>
      </c>
      <c r="J47" s="17"/>
      <c r="K47" s="84"/>
      <c r="L47" s="63"/>
      <c r="M47" s="18"/>
      <c r="N47" s="43"/>
      <c r="O47" s="16"/>
      <c r="P47" s="50"/>
      <c r="Q47" s="58"/>
      <c r="R47" s="25">
        <f>SUM(R24:R46)-SUM(O24:O46)</f>
        <v>100000</v>
      </c>
      <c r="S47" s="11"/>
      <c r="T47" s="33"/>
      <c r="U47" s="5"/>
      <c r="V47" s="48"/>
      <c r="W47" s="82"/>
      <c r="X47" s="5"/>
    </row>
    <row r="48" spans="1:24" ht="13" thickBot="1" x14ac:dyDescent="0.3">
      <c r="A48" s="5"/>
      <c r="B48" s="33"/>
      <c r="C48" s="5"/>
      <c r="D48" s="5"/>
      <c r="E48" s="53"/>
      <c r="F48" s="5"/>
      <c r="G48" s="6"/>
      <c r="H48" s="33"/>
      <c r="I48" s="61"/>
      <c r="J48" s="5"/>
      <c r="K48" s="82"/>
      <c r="L48" s="61"/>
      <c r="M48" s="18"/>
      <c r="N48" s="43"/>
      <c r="O48" s="5"/>
      <c r="P48" s="48"/>
      <c r="Q48" s="56"/>
      <c r="R48" s="5"/>
      <c r="S48" s="11"/>
      <c r="T48" s="33"/>
      <c r="U48" s="5"/>
      <c r="V48" s="48"/>
      <c r="W48" s="82"/>
      <c r="X48" s="5"/>
    </row>
    <row r="49" spans="1:24" ht="41.25" customHeight="1" thickTop="1" x14ac:dyDescent="0.25">
      <c r="A49" s="5"/>
      <c r="G49" s="6"/>
      <c r="H49" s="36" t="s">
        <v>91</v>
      </c>
      <c r="I49" s="62" t="s">
        <v>69</v>
      </c>
      <c r="J49" s="114" t="s">
        <v>74</v>
      </c>
      <c r="K49" s="67"/>
      <c r="L49" s="62" t="s">
        <v>70</v>
      </c>
      <c r="M49" s="19"/>
      <c r="N49" s="46"/>
      <c r="O49" s="20"/>
      <c r="P49" s="51"/>
      <c r="Q49" s="59"/>
      <c r="R49" s="20"/>
      <c r="S49" s="21"/>
      <c r="T49" s="79"/>
      <c r="U49" s="22"/>
      <c r="V49" s="90"/>
      <c r="W49" s="85"/>
      <c r="X49" s="22"/>
    </row>
    <row r="50" spans="1:24" ht="13" x14ac:dyDescent="0.3">
      <c r="A50" s="5"/>
      <c r="G50" s="6"/>
      <c r="H50" s="38" t="s">
        <v>12</v>
      </c>
      <c r="I50" s="61">
        <v>300000</v>
      </c>
      <c r="J50" s="93">
        <v>75</v>
      </c>
      <c r="K50" s="97"/>
      <c r="L50" s="41"/>
      <c r="M50" s="23"/>
      <c r="O50" s="4" t="s">
        <v>81</v>
      </c>
    </row>
    <row r="51" spans="1:24" x14ac:dyDescent="0.25">
      <c r="A51" s="5"/>
      <c r="G51" s="6"/>
      <c r="H51" s="38">
        <v>13</v>
      </c>
      <c r="I51" s="41">
        <v>100000</v>
      </c>
      <c r="J51" s="95">
        <v>62</v>
      </c>
      <c r="K51" s="97"/>
      <c r="L51" s="41"/>
      <c r="M51" s="23"/>
    </row>
    <row r="52" spans="1:24" ht="13" x14ac:dyDescent="0.3">
      <c r="A52" s="5"/>
      <c r="G52" s="6"/>
      <c r="H52" s="38">
        <v>14</v>
      </c>
      <c r="I52" s="41"/>
      <c r="J52" s="95"/>
      <c r="K52" s="97">
        <v>51</v>
      </c>
      <c r="L52" s="41">
        <v>100000</v>
      </c>
      <c r="M52" s="23"/>
      <c r="O52" s="73" t="s">
        <v>82</v>
      </c>
      <c r="P52" s="74"/>
      <c r="Q52" s="75"/>
      <c r="R52" s="9"/>
      <c r="T52" s="76" t="s">
        <v>87</v>
      </c>
      <c r="U52" s="77"/>
      <c r="V52" s="78"/>
      <c r="W52" s="87"/>
    </row>
    <row r="53" spans="1:24" ht="13" x14ac:dyDescent="0.3">
      <c r="A53" s="5"/>
      <c r="G53" s="6"/>
      <c r="H53" s="33"/>
      <c r="I53" s="41"/>
      <c r="J53" s="95"/>
      <c r="K53" s="97"/>
      <c r="L53" s="41"/>
      <c r="M53" s="23"/>
      <c r="O53" s="70" t="s">
        <v>71</v>
      </c>
      <c r="P53" s="71"/>
      <c r="Q53" s="72"/>
      <c r="R53" s="26">
        <f>C21</f>
        <v>645000</v>
      </c>
      <c r="T53" s="64" t="s">
        <v>88</v>
      </c>
      <c r="U53" s="65"/>
      <c r="V53" s="66"/>
      <c r="W53" s="88">
        <f>R21</f>
        <v>2180000</v>
      </c>
    </row>
    <row r="54" spans="1:24" ht="13" x14ac:dyDescent="0.3">
      <c r="A54" s="5"/>
      <c r="G54" s="6"/>
      <c r="H54" s="33"/>
      <c r="I54" s="41"/>
      <c r="J54" s="95"/>
      <c r="K54" s="97"/>
      <c r="L54" s="41"/>
      <c r="M54" s="23"/>
      <c r="O54" s="70" t="s">
        <v>83</v>
      </c>
      <c r="P54" s="71"/>
      <c r="Q54" s="72"/>
      <c r="R54" s="26">
        <f>I21</f>
        <v>350000</v>
      </c>
      <c r="T54" s="64" t="s">
        <v>80</v>
      </c>
      <c r="U54" s="65"/>
      <c r="V54" s="66"/>
      <c r="W54" s="88">
        <f>X21</f>
        <v>35000</v>
      </c>
    </row>
    <row r="55" spans="1:24" ht="13" x14ac:dyDescent="0.3">
      <c r="A55" s="5"/>
      <c r="G55" s="6"/>
      <c r="H55" s="33"/>
      <c r="I55" s="41"/>
      <c r="J55" s="95"/>
      <c r="K55" s="97"/>
      <c r="L55" s="41"/>
      <c r="M55" s="23"/>
      <c r="O55" s="70" t="s">
        <v>84</v>
      </c>
      <c r="P55" s="71"/>
      <c r="Q55" s="72"/>
      <c r="R55" s="26">
        <f>I59</f>
        <v>300000</v>
      </c>
      <c r="T55" s="64" t="s">
        <v>79</v>
      </c>
      <c r="U55" s="65"/>
      <c r="V55" s="66"/>
      <c r="W55" s="88">
        <f>R47</f>
        <v>100000</v>
      </c>
    </row>
    <row r="56" spans="1:24" ht="13" x14ac:dyDescent="0.3">
      <c r="A56" s="5"/>
      <c r="G56" s="6"/>
      <c r="H56" s="33"/>
      <c r="I56" s="41"/>
      <c r="J56" s="95"/>
      <c r="K56" s="97"/>
      <c r="L56" s="41"/>
      <c r="M56" s="23"/>
      <c r="O56" s="70" t="s">
        <v>85</v>
      </c>
      <c r="P56" s="71"/>
      <c r="Q56" s="72"/>
      <c r="R56" s="26">
        <f>I47</f>
        <v>900000</v>
      </c>
      <c r="T56" s="80"/>
      <c r="U56" s="8"/>
      <c r="V56" s="91"/>
      <c r="W56" s="88"/>
    </row>
    <row r="57" spans="1:24" ht="13" x14ac:dyDescent="0.3">
      <c r="A57" s="5"/>
      <c r="G57" s="6"/>
      <c r="H57" s="33"/>
      <c r="I57" s="41"/>
      <c r="J57" s="95"/>
      <c r="K57" s="97"/>
      <c r="L57" s="41"/>
      <c r="M57" s="23"/>
      <c r="O57" s="70" t="s">
        <v>86</v>
      </c>
      <c r="P57" s="71"/>
      <c r="Q57" s="72"/>
      <c r="R57" s="26">
        <f>C47</f>
        <v>120000</v>
      </c>
      <c r="T57" s="80"/>
      <c r="U57" s="8"/>
      <c r="V57" s="91"/>
      <c r="W57" s="88"/>
    </row>
    <row r="58" spans="1:24" ht="13" x14ac:dyDescent="0.3">
      <c r="A58" s="5"/>
      <c r="G58" s="6"/>
      <c r="H58" s="33"/>
      <c r="I58" s="41"/>
      <c r="J58" s="95"/>
      <c r="K58" s="97"/>
      <c r="L58" s="41"/>
      <c r="M58" s="23"/>
      <c r="O58" s="73" t="s">
        <v>81</v>
      </c>
      <c r="P58" s="74"/>
      <c r="Q58" s="75"/>
      <c r="R58" s="27">
        <f>SUM(R53:R57)</f>
        <v>2315000</v>
      </c>
      <c r="T58" s="76" t="s">
        <v>81</v>
      </c>
      <c r="U58" s="77"/>
      <c r="V58" s="78"/>
      <c r="W58" s="88">
        <f>SUM(W53:W57)</f>
        <v>2315000</v>
      </c>
    </row>
    <row r="59" spans="1:24" x14ac:dyDescent="0.25">
      <c r="A59" s="5"/>
      <c r="G59" s="6"/>
      <c r="H59" s="33"/>
      <c r="I59" s="63">
        <f>SUM(I50:I58)-A:A-SUM(L50:L58)</f>
        <v>300000</v>
      </c>
      <c r="J59" s="17"/>
      <c r="K59" s="84"/>
      <c r="L59" s="63"/>
      <c r="M59" s="18"/>
      <c r="N59" s="43"/>
      <c r="O59" s="5"/>
      <c r="P59" s="48"/>
      <c r="Q59" s="56"/>
      <c r="R59" s="5"/>
      <c r="S59" s="11"/>
      <c r="T59" s="33"/>
    </row>
    <row r="60" spans="1:24" x14ac:dyDescent="0.25">
      <c r="A60" s="5"/>
      <c r="B60" s="33"/>
      <c r="C60" s="5"/>
      <c r="D60" s="6"/>
      <c r="E60" s="53"/>
      <c r="F60" s="5"/>
      <c r="G60" s="5"/>
      <c r="H60" s="33"/>
      <c r="I60" s="61"/>
      <c r="J60" s="5"/>
      <c r="K60" s="82"/>
      <c r="L60" s="61"/>
      <c r="M60" s="18"/>
      <c r="N60" s="43"/>
      <c r="O60" s="5"/>
      <c r="P60" s="48"/>
      <c r="Q60" s="56"/>
      <c r="R60" s="29"/>
      <c r="S60" s="11"/>
      <c r="T60" s="33"/>
      <c r="U60" s="112">
        <f>R58-W58</f>
        <v>0</v>
      </c>
    </row>
  </sheetData>
  <mergeCells count="20">
    <mergeCell ref="O56:Q56"/>
    <mergeCell ref="O57:Q57"/>
    <mergeCell ref="O58:Q58"/>
    <mergeCell ref="T52:V52"/>
    <mergeCell ref="O52:Q52"/>
    <mergeCell ref="O53:Q53"/>
    <mergeCell ref="O54:Q54"/>
    <mergeCell ref="T53:V53"/>
    <mergeCell ref="T54:V54"/>
    <mergeCell ref="T58:V58"/>
    <mergeCell ref="T55:V55"/>
    <mergeCell ref="D23:E23"/>
    <mergeCell ref="P7:Q7"/>
    <mergeCell ref="P23:Q23"/>
    <mergeCell ref="V7:W7"/>
    <mergeCell ref="D7:E7"/>
    <mergeCell ref="J7:K7"/>
    <mergeCell ref="J49:K49"/>
    <mergeCell ref="J23:K23"/>
    <mergeCell ref="O55:Q55"/>
  </mergeCells>
  <phoneticPr fontId="0" type="noConversion"/>
  <pageMargins left="0.75" right="0.75" top="0.51" bottom="0.53" header="0.5" footer="0.5"/>
  <pageSetup paperSize="9" scale="63" orientation="landscape" r:id="rId1"/>
  <headerFooter alignWithMargins="0"/>
  <rowBreaks count="1" manualBreakCount="1">
    <brk id="48" max="24" man="1"/>
  </rowBreaks>
  <colBreaks count="1" manualBreakCount="1">
    <brk id="12" max="1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Условие задачи</vt:lpstr>
      <vt:lpstr>Самолетики</vt:lpstr>
      <vt:lpstr>Самолетики!Область_печати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Мария</cp:lastModifiedBy>
  <cp:lastPrinted>2016-07-21T20:01:30Z</cp:lastPrinted>
  <dcterms:created xsi:type="dcterms:W3CDTF">1996-10-08T23:32:33Z</dcterms:created>
  <dcterms:modified xsi:type="dcterms:W3CDTF">2016-07-21T20:07:34Z</dcterms:modified>
</cp:coreProperties>
</file>